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60f41146e880e5/Plocha/"/>
    </mc:Choice>
  </mc:AlternateContent>
  <bookViews>
    <workbookView xWindow="0" yWindow="0" windowWidth="10410" windowHeight="8835" tabRatio="654" activeTab="4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91029"/>
</workbook>
</file>

<file path=xl/calcChain.xml><?xml version="1.0" encoding="utf-8"?>
<calcChain xmlns="http://schemas.openxmlformats.org/spreadsheetml/2006/main">
  <c r="H86" i="4" l="1"/>
  <c r="H80" i="4"/>
  <c r="H70" i="4"/>
  <c r="H64" i="4"/>
  <c r="H63" i="4"/>
  <c r="H60" i="4"/>
  <c r="H58" i="4"/>
  <c r="H53" i="4"/>
  <c r="H44" i="4"/>
  <c r="H36" i="4"/>
  <c r="H31" i="4"/>
  <c r="H25" i="4"/>
  <c r="H19" i="4"/>
  <c r="H11" i="4"/>
  <c r="F86" i="4"/>
  <c r="F80" i="4"/>
  <c r="F70" i="4"/>
  <c r="F64" i="4"/>
  <c r="F63" i="4" s="1"/>
  <c r="F88" i="4" s="1"/>
  <c r="F60" i="4"/>
  <c r="F58" i="4"/>
  <c r="F53" i="4"/>
  <c r="F44" i="4"/>
  <c r="F36" i="4"/>
  <c r="F31" i="4"/>
  <c r="F25" i="4"/>
  <c r="F19" i="4"/>
  <c r="F11" i="4"/>
  <c r="F10" i="4" s="1"/>
  <c r="G17" i="9"/>
  <c r="H10" i="4" l="1"/>
  <c r="H88" i="4" s="1"/>
  <c r="C51" i="7" l="1"/>
  <c r="H26" i="5" s="1"/>
  <c r="E51" i="7"/>
  <c r="H24" i="5" s="1"/>
  <c r="B9" i="7"/>
  <c r="B21" i="7"/>
  <c r="D20" i="6"/>
  <c r="H21" i="5"/>
  <c r="H54" i="5"/>
  <c r="C44" i="5"/>
  <c r="C20" i="5"/>
  <c r="C26" i="5" s="1"/>
  <c r="D51" i="7"/>
  <c r="H30" i="5" s="1"/>
  <c r="F37" i="7"/>
  <c r="D44" i="7"/>
  <c r="E44" i="7"/>
  <c r="H27" i="5" s="1"/>
  <c r="A40" i="7"/>
  <c r="A5" i="7"/>
  <c r="H52" i="5"/>
  <c r="H47" i="5"/>
  <c r="G11" i="4"/>
  <c r="C17" i="5"/>
  <c r="D9" i="7"/>
  <c r="C9" i="7"/>
  <c r="C50" i="5" s="1"/>
  <c r="D19" i="6" s="1"/>
  <c r="A7" i="5"/>
  <c r="A7" i="6"/>
  <c r="A7" i="9"/>
  <c r="A6" i="10"/>
  <c r="F2" i="12"/>
  <c r="H2" i="10"/>
  <c r="H2" i="9"/>
  <c r="F2" i="7"/>
  <c r="E2" i="6"/>
  <c r="H2" i="5"/>
  <c r="H29" i="5"/>
  <c r="E41" i="12"/>
  <c r="E33" i="12"/>
  <c r="E22" i="12"/>
  <c r="E16" i="12"/>
  <c r="C21" i="7"/>
  <c r="C46" i="5" s="1"/>
  <c r="C16" i="7"/>
  <c r="C47" i="5" s="1"/>
  <c r="G19" i="4"/>
  <c r="G36" i="4"/>
  <c r="G44" i="4"/>
  <c r="G53" i="4"/>
  <c r="G58" i="4"/>
  <c r="G60" i="4"/>
  <c r="G64" i="4"/>
  <c r="G70" i="4"/>
  <c r="G80" i="4"/>
  <c r="G86" i="4"/>
  <c r="E18" i="12"/>
  <c r="E19" i="12"/>
  <c r="E21" i="12"/>
  <c r="E23" i="12"/>
  <c r="E24" i="12"/>
  <c r="E25" i="12"/>
  <c r="E26" i="12"/>
  <c r="E40" i="12"/>
  <c r="E49" i="12"/>
  <c r="E78" i="12"/>
  <c r="E84" i="12"/>
  <c r="E9" i="12"/>
  <c r="F12" i="10"/>
  <c r="F13" i="10"/>
  <c r="F14" i="10"/>
  <c r="F15" i="10"/>
  <c r="F16" i="10"/>
  <c r="F17" i="10"/>
  <c r="F19" i="10"/>
  <c r="F20" i="10"/>
  <c r="F21" i="10"/>
  <c r="C19" i="12"/>
  <c r="F22" i="10"/>
  <c r="F23" i="10"/>
  <c r="C21" i="12" s="1"/>
  <c r="F25" i="10"/>
  <c r="F24" i="10" s="1"/>
  <c r="C22" i="12" s="1"/>
  <c r="C23" i="12"/>
  <c r="F26" i="10"/>
  <c r="C24" i="12"/>
  <c r="F27" i="10"/>
  <c r="C25" i="12"/>
  <c r="F28" i="10"/>
  <c r="C26" i="12"/>
  <c r="F29" i="10"/>
  <c r="F31" i="10"/>
  <c r="F32" i="10"/>
  <c r="F33" i="10"/>
  <c r="F34" i="10"/>
  <c r="F36" i="10"/>
  <c r="F37" i="10"/>
  <c r="F38" i="10"/>
  <c r="F39" i="10"/>
  <c r="F40" i="10"/>
  <c r="F41" i="10"/>
  <c r="F42" i="10"/>
  <c r="C40" i="12" s="1"/>
  <c r="F44" i="10"/>
  <c r="F45" i="10"/>
  <c r="F46" i="10"/>
  <c r="F47" i="10"/>
  <c r="F48" i="10"/>
  <c r="F49" i="10"/>
  <c r="F50" i="10"/>
  <c r="F51" i="10"/>
  <c r="C49" i="12" s="1"/>
  <c r="F53" i="10"/>
  <c r="F54" i="10"/>
  <c r="F55" i="10"/>
  <c r="F56" i="10"/>
  <c r="F58" i="10"/>
  <c r="F57" i="10" s="1"/>
  <c r="F60" i="10"/>
  <c r="F61" i="10"/>
  <c r="F64" i="10"/>
  <c r="F65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80" i="10"/>
  <c r="C78" i="12" s="1"/>
  <c r="F81" i="10"/>
  <c r="F82" i="10"/>
  <c r="F83" i="10"/>
  <c r="F84" i="10"/>
  <c r="F86" i="10"/>
  <c r="C84" i="12" s="1"/>
  <c r="F11" i="10"/>
  <c r="F10" i="10" s="1"/>
  <c r="C9" i="12"/>
  <c r="G25" i="4"/>
  <c r="G31" i="4"/>
  <c r="E83" i="12"/>
  <c r="E60" i="12"/>
  <c r="F85" i="10"/>
  <c r="E77" i="12"/>
  <c r="F18" i="10" l="1"/>
  <c r="F43" i="10"/>
  <c r="C41" i="12" s="1"/>
  <c r="C16" i="12"/>
  <c r="G63" i="4"/>
  <c r="G10" i="4"/>
  <c r="G88" i="4" s="1"/>
  <c r="D21" i="6"/>
  <c r="C52" i="5"/>
  <c r="C54" i="5" s="1"/>
  <c r="C44" i="7"/>
  <c r="C28" i="5"/>
  <c r="H32" i="5"/>
  <c r="F59" i="10"/>
  <c r="F30" i="10"/>
  <c r="C83" i="12"/>
  <c r="C18" i="12"/>
  <c r="F63" i="10"/>
  <c r="E7" i="12"/>
  <c r="F35" i="10"/>
  <c r="C33" i="12" s="1"/>
  <c r="F69" i="10"/>
  <c r="F79" i="10"/>
  <c r="C77" i="12" s="1"/>
  <c r="F52" i="10"/>
  <c r="E8" i="12"/>
  <c r="F62" i="10" l="1"/>
  <c r="F9" i="10"/>
  <c r="F87" i="10" s="1"/>
  <c r="H34" i="5"/>
  <c r="H38" i="5"/>
  <c r="D18" i="6"/>
  <c r="C8" i="12"/>
  <c r="C7" i="12" l="1"/>
  <c r="C60" i="12"/>
</calcChain>
</file>

<file path=xl/comments1.xml><?xml version="1.0" encoding="utf-8"?>
<comments xmlns="http://schemas.openxmlformats.org/spreadsheetml/2006/main">
  <authors>
    <author>Machová Pavla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</commentList>
</comments>
</file>

<file path=xl/comments2.xml><?xml version="1.0" encoding="utf-8"?>
<comments xmlns="http://schemas.openxmlformats.org/spreadsheetml/2006/main">
  <authors>
    <author>Machová Pavla</author>
    <author>Pavla</author>
    <author>Plivova Jana</author>
  </authors>
  <commentList>
    <comment ref="C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 shapeId="0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 shapeId="0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>
  <authors>
    <author>Machová Pavla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>
  <authors>
    <author>Machová Pavla</author>
    <author>Pavla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>
  <authors>
    <author>Machová Pavla</author>
  </authors>
  <commentList>
    <comment ref="G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>
  <authors>
    <author>Plivova Jana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<sst xmlns="http://schemas.openxmlformats.org/spreadsheetml/2006/main" count="691" uniqueCount="347">
  <si>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</si>
  <si>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</si>
  <si>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</si>
  <si>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</si>
  <si>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</si>
  <si>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</si>
  <si>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</si>
  <si>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</si>
  <si>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</si>
  <si>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</si>
  <si>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</si>
  <si>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</si>
  <si>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</si>
  <si>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</si>
  <si>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</si>
  <si>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</si>
  <si>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</si>
  <si>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</si>
  <si>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</si>
  <si>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</si>
  <si>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</si>
  <si>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</si>
  <si>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</si>
  <si>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</si>
  <si>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</si>
  <si>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</si>
  <si>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</si>
  <si>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</si>
  <si>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</si>
  <si>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</si>
  <si>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</si>
  <si>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</si>
  <si>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</si>
  <si>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</si>
  <si>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</si>
  <si>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</si>
  <si>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</si>
  <si>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</si>
  <si>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</si>
  <si>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</si>
  <si>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</si>
  <si>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</si>
  <si>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</si>
  <si>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</si>
  <si>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</si>
  <si>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</si>
  <si>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</si>
  <si>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</si>
  <si>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</si>
  <si>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</si>
  <si>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</si>
  <si>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</si>
  <si>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</si>
  <si>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</si>
  <si>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</si>
  <si>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</si>
  <si>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</si>
  <si>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</si>
  <si>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</si>
  <si>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</si>
  <si>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</si>
  <si>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</si>
  <si>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</si>
  <si>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</si>
  <si>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</si>
  <si>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</si>
  <si>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</si>
  <si>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</si>
  <si>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</si>
  <si>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</si>
  <si>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</si>
  <si>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</si>
  <si>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</si>
  <si>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</si>
  <si>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</si>
  <si>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</si>
  <si>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</si>
  <si>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</si>
  <si>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</si>
  <si>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</si>
  <si>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</si>
  <si>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</si>
  <si>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</si>
  <si>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</si>
  <si>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</si>
  <si>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</si>
  <si>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</si>
  <si>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</si>
  <si>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</si>
  <si>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</si>
  <si>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</si>
  <si>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</si>
  <si>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</si>
  <si>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</si>
  <si>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</si>
  <si>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</si>
  <si>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</si>
  <si>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</si>
  <si>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</si>
  <si>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</si>
  <si>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</si>
  <si>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</si>
  <si>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</si>
  <si>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</si>
  <si>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</si>
  <si>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</si>
  <si>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</si>
  <si>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</si>
  <si>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</si>
  <si>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</si>
  <si>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</si>
  <si>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</si>
  <si>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</si>
  <si>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</si>
  <si>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</si>
  <si>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</si>
  <si>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</si>
  <si>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</si>
  <si>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</si>
  <si>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</si>
  <si>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</si>
  <si>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</si>
  <si>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</si>
  <si>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</si>
  <si>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</si>
  <si>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</si>
  <si>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</si>
  <si>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</si>
  <si>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</si>
  <si>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</si>
  <si>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</si>
  <si>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</si>
  <si>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</si>
  <si>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</si>
  <si>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</si>
  <si>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</si>
  <si>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</si>
  <si>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</si>
  <si>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</si>
  <si>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</si>
  <si>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</si>
  <si>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</si>
  <si>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</si>
  <si>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</si>
  <si>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</si>
  <si>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</si>
  <si>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</si>
  <si>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</si>
  <si>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</si>
  <si>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</si>
  <si>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</si>
  <si>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</si>
  <si>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</si>
  <si>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</si>
  <si>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</si>
  <si>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</si>
  <si>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</si>
  <si>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</si>
  <si>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</si>
  <si>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</si>
  <si>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</si>
  <si>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</si>
  <si>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</si>
  <si>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</si>
  <si>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</si>
  <si>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</si>
  <si>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</si>
  <si>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</si>
  <si>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</si>
  <si>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</si>
  <si>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</si>
  <si>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</si>
  <si>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</si>
  <si>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</si>
  <si>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</si>
  <si>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</si>
  <si>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</si>
  <si>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</si>
  <si>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</si>
  <si>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</si>
  <si>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</si>
  <si>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</si>
  <si>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</si>
  <si>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</si>
  <si>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</si>
  <si>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</si>
  <si>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</si>
  <si>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</si>
  <si>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</si>
  <si>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</si>
  <si>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</si>
  <si>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</si>
  <si>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</si>
  <si>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</si>
  <si>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</si>
  <si>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</si>
  <si>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</si>
  <si>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</si>
  <si>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</si>
  <si>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</si>
  <si>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</si>
  <si>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</si>
  <si>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</si>
  <si>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</si>
  <si>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</si>
  <si>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</si>
  <si>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</si>
  <si>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</si>
  <si>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</si>
  <si>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</si>
  <si>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</si>
  <si>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</si>
  <si>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</si>
  <si>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</si>
  <si>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</si>
  <si>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</si>
  <si>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</si>
  <si>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</si>
  <si>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</si>
  <si>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</si>
  <si>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</si>
  <si>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</si>
  <si>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</si>
  <si>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</si>
  <si>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</si>
  <si>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</si>
  <si>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</si>
  <si>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</si>
  <si>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</si>
  <si>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</si>
  <si>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</si>
  <si>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</si>
  <si>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</si>
  <si>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</si>
  <si>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</si>
  <si>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</si>
  <si>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</si>
  <si>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</si>
  <si>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</si>
  <si>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</si>
  <si>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</si>
  <si>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</si>
  <si>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</si>
  <si>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</si>
  <si>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</si>
  <si>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</si>
  <si>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</si>
  <si>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</si>
  <si>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</si>
  <si>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</si>
  <si>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</si>
  <si>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</si>
  <si>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</si>
  <si>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</si>
  <si>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</si>
  <si>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</si>
  <si>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</si>
  <si>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</si>
  <si>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</si>
  <si>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</si>
  <si>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</si>
  <si>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</si>
  <si>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</si>
  <si>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</si>
  <si>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</si>
  <si>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</si>
  <si>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</si>
  <si>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</si>
  <si>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</si>
  <si>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</si>
  <si>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</si>
  <si>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</si>
  <si>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</si>
  <si>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</si>
  <si>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</si>
  <si>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</si>
  <si>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</si>
  <si>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</si>
  <si>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</si>
  <si>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</si>
  <si>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</si>
  <si>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</si>
  <si>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</si>
  <si>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</si>
  <si>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</si>
  <si>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</si>
  <si>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</si>
  <si>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</si>
  <si>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</si>
  <si>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</si>
  <si>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</si>
  <si>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</si>
  <si>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</si>
  <si>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</si>
  <si>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</si>
  <si>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</si>
  <si>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</si>
  <si>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Skutečnost roku 2021</t>
  </si>
  <si>
    <t>2024/2023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</si>
  <si>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</si>
  <si>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</si>
  <si>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</si>
  <si>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</si>
  <si>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</si>
  <si>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</si>
  <si>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</si>
  <si>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</si>
  <si>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</si>
  <si>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</si>
  <si>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</si>
  <si>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</si>
  <si>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</si>
  <si>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</si>
  <si>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</si>
  <si>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</si>
  <si>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</si>
  <si>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</si>
  <si>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Přehled nákladů a výnosů příspěvkové organizace v hlavní činnosti na rok 2023</t>
  </si>
  <si>
    <t>Skutečnost roku 2022</t>
  </si>
  <si>
    <t>Rozpočet roku 2023</t>
  </si>
  <si>
    <t>BILANCE FINANČNÍCH VZTAHŮ PŘÍSPĚVKOVÉ ORGANIZACE NA ROK 2023</t>
  </si>
  <si>
    <t>SOUSTAVA UKAZATELŮ K ROZPOČTU ORGANIZACE NA ROK 2023</t>
  </si>
  <si>
    <t>PLÁN ČERPÁNÍ REZERVNÍHO FONDU ORGANIZACE na rok 2023</t>
  </si>
  <si>
    <t>Částka k čerpání 2023</t>
  </si>
  <si>
    <t>PLÁN INVESTIC ORGANIZACE na rok 2023</t>
  </si>
  <si>
    <t>ROZPOČET PŘÍMÝCH NÁKLADŮ NA ROK 2023</t>
  </si>
  <si>
    <t>návrh střednědobého výhledu pro období 2024 - 2025</t>
  </si>
  <si>
    <t>Vysvětlení 4% nárůstu oproti roku 2023</t>
  </si>
  <si>
    <t>2025/2024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</si>
  <si>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</si>
  <si>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</si>
  <si>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</si>
  <si>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</si>
  <si>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</si>
  <si>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</si>
  <si>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</si>
  <si>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</si>
  <si>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Základní škola a Mateřská škola při dětské léčebně, Cvikov, Ústavní 531, příspěvková organizace</t>
  </si>
  <si>
    <t>Ing. Krymová Tereza</t>
  </si>
  <si>
    <t xml:space="preserve"> PeadDr. Dvořáková Blanka</t>
  </si>
  <si>
    <t>dne: 28.2.2023</t>
  </si>
  <si>
    <t>Nájemné</t>
  </si>
  <si>
    <t xml:space="preserve">Ředitel/ka organizace: PeadDr. Dvořáková Blanka              dne:  1.11.2022                               podpis:    </t>
  </si>
  <si>
    <t>Vedoucí odboru KÚ LK: Ing. Jiřina Princová                       dne:                                            podpis:</t>
  </si>
  <si>
    <t>Sestavil: Ing. Krymová Tereza                                              dne:   28.2.2023                              podpis:</t>
  </si>
  <si>
    <t xml:space="preserve">Ředitel/ka organizace: PeadDr. Dvořáková Blanka              dne:  28.2.2023                               podpis:    </t>
  </si>
  <si>
    <t>Sestavil: Ing. Krymová Tereza                                             dne:   1.11.2022                             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</si>
</sst>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2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3" fontId="10" fillId="0" borderId="44" xfId="0" applyNumberFormat="1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3" fontId="3" fillId="0" borderId="48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6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0" xfId="0" applyNumberFormat="1" applyFont="1" applyBorder="1"/>
    <xf numFmtId="0" fontId="8" fillId="0" borderId="0" xfId="0" applyFont="1" applyAlignment="1">
      <alignment vertical="center"/>
    </xf>
    <xf numFmtId="0" fontId="3" fillId="0" borderId="51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4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6" xfId="0" applyFont="1" applyBorder="1" applyAlignment="1">
      <alignment horizontal="center"/>
    </xf>
    <xf numFmtId="0" fontId="6" fillId="0" borderId="32" xfId="0" applyFont="1" applyBorder="1"/>
    <xf numFmtId="3" fontId="2" fillId="0" borderId="47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3" fontId="3" fillId="0" borderId="23" xfId="0" applyNumberFormat="1" applyFont="1" applyBorder="1" applyAlignment="1">
      <alignment horizontal="right"/>
    </xf>
    <xf numFmtId="0" fontId="2" fillId="0" borderId="13" xfId="0" applyFont="1" applyBorder="1"/>
    <xf numFmtId="0" fontId="6" fillId="0" borderId="2" xfId="0" applyFont="1" applyBorder="1"/>
    <xf numFmtId="0" fontId="2" fillId="0" borderId="54" xfId="0" applyFont="1" applyBorder="1"/>
    <xf numFmtId="0" fontId="2" fillId="0" borderId="44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4" xfId="0" applyNumberFormat="1" applyFont="1" applyBorder="1"/>
    <xf numFmtId="3" fontId="6" fillId="0" borderId="21" xfId="0" applyNumberFormat="1" applyFont="1" applyBorder="1"/>
    <xf numFmtId="3" fontId="3" fillId="0" borderId="47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5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1" fontId="3" fillId="3" borderId="6" xfId="0" applyNumberFormat="1" applyFont="1" applyFill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5" fillId="0" borderId="30" xfId="0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1" fontId="5" fillId="0" borderId="56" xfId="0" applyNumberFormat="1" applyFont="1" applyBorder="1" applyAlignment="1">
      <alignment horizontal="center"/>
    </xf>
    <xf numFmtId="1" fontId="5" fillId="0" borderId="57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2" xfId="0" applyFont="1" applyBorder="1"/>
    <xf numFmtId="0" fontId="6" fillId="0" borderId="22" xfId="0" applyFont="1" applyBorder="1"/>
    <xf numFmtId="0" fontId="5" fillId="0" borderId="24" xfId="0" applyFont="1" applyBorder="1"/>
    <xf numFmtId="0" fontId="5" fillId="0" borderId="25" xfId="0" applyFont="1" applyBorder="1"/>
    <xf numFmtId="0" fontId="3" fillId="0" borderId="25" xfId="0" applyFont="1" applyBorder="1"/>
    <xf numFmtId="3" fontId="3" fillId="0" borderId="21" xfId="0" applyNumberFormat="1" applyFont="1" applyBorder="1"/>
    <xf numFmtId="0" fontId="10" fillId="0" borderId="24" xfId="0" applyFont="1" applyBorder="1"/>
    <xf numFmtId="0" fontId="10" fillId="0" borderId="25" xfId="0" applyFont="1" applyBorder="1"/>
    <xf numFmtId="3" fontId="3" fillId="0" borderId="26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M96"/>
  <sheetViews>
    <sheetView topLeftCell="A41" zoomScaleNormal="100" workbookViewId="0">
      <selection activeCell="E105" sqref="E105"/>
    </sheetView>
  </sheetViews>
  <sheetFormatPr defaultColWidth="9.28515625" defaultRowHeight="12.75" x14ac:dyDescent="0.2"/>
  <cols>
    <col min="1" max="1" width="3.5703125" style="73" customWidth="1"/>
    <col min="2" max="2" width="6.28515625" style="118" customWidth="1"/>
    <col min="3" max="3" width="2.28515625" style="118" customWidth="1"/>
    <col min="4" max="4" width="7.42578125" style="118" customWidth="1"/>
    <col min="5" max="5" width="48.5703125" style="118" customWidth="1"/>
    <col min="6" max="7" width="14.42578125" style="123" customWidth="1"/>
    <col min="8" max="8" width="13.5703125" style="123" customWidth="1"/>
    <col min="9" max="16384" width="9.28515625" style="118"/>
  </cols>
  <sheetData>
    <row r="1" spans="1:13" ht="12.75" customHeight="1" x14ac:dyDescent="0.2">
      <c r="A1" s="24"/>
      <c r="B1" s="274" t="s">
        <v>0</v>
      </c>
      <c r="C1" s="274"/>
      <c r="D1" s="274"/>
      <c r="E1" s="274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">
      <c r="A2" s="24"/>
      <c r="B2" s="274" t="s">
        <v>129</v>
      </c>
      <c r="C2" s="274"/>
      <c r="D2" s="274"/>
      <c r="E2" s="274"/>
      <c r="F2" s="24"/>
      <c r="G2" s="46" t="s">
        <v>134</v>
      </c>
      <c r="H2" s="74">
        <v>1459</v>
      </c>
      <c r="I2" s="24"/>
      <c r="J2" s="24"/>
      <c r="K2" s="24"/>
      <c r="L2" s="24"/>
      <c r="M2" s="24"/>
    </row>
    <row r="3" spans="1:13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">
      <c r="A4" s="275" t="s">
        <v>317</v>
      </c>
      <c r="B4" s="275"/>
      <c r="C4" s="275"/>
      <c r="D4" s="275"/>
      <c r="E4" s="275"/>
      <c r="F4" s="275"/>
      <c r="G4" s="275"/>
      <c r="H4" s="275"/>
      <c r="I4" s="24"/>
      <c r="J4" s="24"/>
      <c r="K4" s="24"/>
      <c r="L4" s="24"/>
      <c r="M4" s="24"/>
    </row>
    <row r="5" spans="1:13" ht="9.75" customHeight="1" x14ac:dyDescent="0.2">
      <c r="A5" s="146"/>
      <c r="B5" s="146"/>
      <c r="C5" s="146"/>
      <c r="D5" s="146"/>
      <c r="E5" s="146"/>
      <c r="F5" s="146"/>
      <c r="G5" s="146"/>
      <c r="H5" s="146"/>
      <c r="I5" s="24"/>
      <c r="J5" s="24"/>
      <c r="K5" s="24"/>
      <c r="L5" s="24"/>
      <c r="M5" s="24"/>
    </row>
    <row r="6" spans="1:13" ht="40.5" customHeight="1" x14ac:dyDescent="0.2">
      <c r="A6" s="276" t="s">
        <v>337</v>
      </c>
      <c r="B6" s="276"/>
      <c r="C6" s="276"/>
      <c r="D6" s="276"/>
      <c r="E6" s="276"/>
      <c r="F6" s="276"/>
      <c r="G6" s="276"/>
      <c r="H6" s="276"/>
      <c r="I6" s="24"/>
      <c r="J6" s="24"/>
      <c r="K6" s="24"/>
      <c r="L6" s="24"/>
      <c r="M6" s="24"/>
    </row>
    <row r="7" spans="1:13" ht="12.75" customHeight="1" thickBot="1" x14ac:dyDescent="0.25">
      <c r="A7" s="277" t="s">
        <v>127</v>
      </c>
      <c r="B7" s="277"/>
      <c r="C7" s="277"/>
      <c r="D7" s="277"/>
      <c r="E7" s="277"/>
      <c r="F7" s="277"/>
      <c r="G7" s="277"/>
      <c r="H7" s="277"/>
      <c r="I7" s="24"/>
      <c r="J7" s="24"/>
      <c r="K7" s="24"/>
      <c r="L7" s="24"/>
      <c r="M7" s="24"/>
    </row>
    <row r="8" spans="1:13" ht="27" customHeight="1" thickBot="1" x14ac:dyDescent="0.25">
      <c r="A8" s="48" t="s">
        <v>2</v>
      </c>
      <c r="B8" s="119"/>
      <c r="C8" s="279" t="s">
        <v>118</v>
      </c>
      <c r="D8" s="280"/>
      <c r="E8" s="49" t="s">
        <v>3</v>
      </c>
      <c r="F8" s="145" t="s">
        <v>297</v>
      </c>
      <c r="G8" s="145" t="s">
        <v>318</v>
      </c>
      <c r="H8" s="145" t="s">
        <v>319</v>
      </c>
      <c r="I8" s="24"/>
      <c r="J8" s="24"/>
      <c r="K8" s="24"/>
      <c r="L8" s="24"/>
      <c r="M8" s="24"/>
    </row>
    <row r="9" spans="1:13" ht="12" customHeight="1" thickBot="1" x14ac:dyDescent="0.25">
      <c r="A9" s="141"/>
      <c r="B9" s="120"/>
      <c r="C9" s="52"/>
      <c r="D9" s="53" t="s">
        <v>244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">
      <c r="A10" s="57" t="s">
        <v>253</v>
      </c>
      <c r="B10" s="281" t="s">
        <v>4</v>
      </c>
      <c r="C10" s="282"/>
      <c r="D10" s="282"/>
      <c r="E10" s="283"/>
      <c r="F10" s="55">
        <f>+F11+F19+F25+F31+F36+F44+F53+F58+F60</f>
        <v>6499520.96</v>
      </c>
      <c r="G10" s="55">
        <f>+G11+G19+G25+G31+G36+G44+G53+G58+G60</f>
        <v>6767018</v>
      </c>
      <c r="H10" s="55">
        <f>+H11+H19+H25+H31+H36+H44+H53+H58+H60</f>
        <v>6852126</v>
      </c>
      <c r="I10" s="24"/>
      <c r="J10" s="24"/>
      <c r="K10" s="24"/>
      <c r="L10" s="24"/>
      <c r="M10" s="24"/>
    </row>
    <row r="11" spans="1:13" ht="10.5" customHeight="1" x14ac:dyDescent="0.2">
      <c r="A11" s="57" t="s">
        <v>143</v>
      </c>
      <c r="B11" s="16">
        <v>50</v>
      </c>
      <c r="C11" s="58" t="s">
        <v>5</v>
      </c>
      <c r="D11" s="59"/>
      <c r="E11" s="60"/>
      <c r="F11" s="61">
        <f>SUM(F12:F18)</f>
        <v>146092</v>
      </c>
      <c r="G11" s="61">
        <f>SUM(G12:G18)</f>
        <v>128430</v>
      </c>
      <c r="H11" s="61">
        <f>SUM(H12:H18)</f>
        <v>128787</v>
      </c>
      <c r="I11" s="24"/>
      <c r="J11" s="24"/>
      <c r="K11" s="24"/>
      <c r="L11" s="24"/>
      <c r="M11" s="24"/>
    </row>
    <row r="12" spans="1:13" ht="10.5" customHeight="1" x14ac:dyDescent="0.2">
      <c r="A12" s="57" t="s">
        <v>144</v>
      </c>
      <c r="B12" s="6"/>
      <c r="C12" s="17"/>
      <c r="D12" s="4">
        <v>501</v>
      </c>
      <c r="E12" s="63" t="s">
        <v>6</v>
      </c>
      <c r="F12" s="136">
        <v>146092</v>
      </c>
      <c r="G12" s="136">
        <v>128430</v>
      </c>
      <c r="H12" s="136">
        <v>128787</v>
      </c>
      <c r="I12" s="24"/>
      <c r="J12" s="24"/>
      <c r="K12" s="24"/>
      <c r="L12" s="24"/>
      <c r="M12" s="24"/>
    </row>
    <row r="13" spans="1:13" ht="10.5" customHeight="1" x14ac:dyDescent="0.2">
      <c r="A13" s="57" t="s">
        <v>145</v>
      </c>
      <c r="B13" s="6"/>
      <c r="C13" s="17"/>
      <c r="D13" s="22">
        <v>502</v>
      </c>
      <c r="E13" s="5" t="s">
        <v>124</v>
      </c>
      <c r="F13" s="136"/>
      <c r="G13" s="136"/>
      <c r="H13" s="136"/>
      <c r="I13" s="24"/>
      <c r="J13" s="24"/>
      <c r="K13" s="24"/>
      <c r="L13" s="24"/>
      <c r="M13" s="24"/>
    </row>
    <row r="14" spans="1:13" ht="10.5" customHeight="1" x14ac:dyDescent="0.2">
      <c r="A14" s="57" t="s">
        <v>146</v>
      </c>
      <c r="B14" s="14"/>
      <c r="C14" s="7"/>
      <c r="D14" s="7">
        <v>503</v>
      </c>
      <c r="E14" s="15" t="s">
        <v>137</v>
      </c>
      <c r="F14" s="136"/>
      <c r="G14" s="136"/>
      <c r="H14" s="136"/>
      <c r="I14" s="24"/>
      <c r="J14" s="24"/>
      <c r="K14" s="24"/>
      <c r="L14" s="24"/>
      <c r="M14" s="24"/>
    </row>
    <row r="15" spans="1:13" ht="10.5" customHeight="1" x14ac:dyDescent="0.2">
      <c r="A15" s="57" t="s">
        <v>147</v>
      </c>
      <c r="B15" s="6"/>
      <c r="C15" s="29"/>
      <c r="D15" s="29">
        <v>504</v>
      </c>
      <c r="E15" s="30" t="s">
        <v>7</v>
      </c>
      <c r="F15" s="136"/>
      <c r="G15" s="136"/>
      <c r="H15" s="136"/>
      <c r="I15" s="24"/>
      <c r="J15" s="24"/>
      <c r="K15" s="24"/>
      <c r="L15" s="24"/>
      <c r="M15" s="24"/>
    </row>
    <row r="16" spans="1:13" ht="10.5" customHeight="1" x14ac:dyDescent="0.2">
      <c r="A16" s="57" t="s">
        <v>148</v>
      </c>
      <c r="B16" s="6"/>
      <c r="C16" s="29"/>
      <c r="D16" s="29">
        <v>506</v>
      </c>
      <c r="E16" s="30" t="s">
        <v>140</v>
      </c>
      <c r="F16" s="136"/>
      <c r="G16" s="136"/>
      <c r="H16" s="136"/>
      <c r="I16" s="24"/>
      <c r="J16" s="24"/>
      <c r="K16" s="24"/>
      <c r="L16" s="24"/>
      <c r="M16" s="24"/>
    </row>
    <row r="17" spans="1:13" ht="10.5" customHeight="1" x14ac:dyDescent="0.2">
      <c r="A17" s="57" t="s">
        <v>149</v>
      </c>
      <c r="B17" s="6"/>
      <c r="C17" s="29"/>
      <c r="D17" s="29">
        <v>507</v>
      </c>
      <c r="E17" s="30" t="s">
        <v>141</v>
      </c>
      <c r="F17" s="136"/>
      <c r="G17" s="136"/>
      <c r="H17" s="136"/>
      <c r="I17" s="24"/>
      <c r="J17" s="24"/>
      <c r="K17" s="24"/>
      <c r="L17" s="24"/>
      <c r="M17" s="24"/>
    </row>
    <row r="18" spans="1:13" ht="10.5" customHeight="1" x14ac:dyDescent="0.2">
      <c r="A18" s="57" t="s">
        <v>150</v>
      </c>
      <c r="B18" s="6"/>
      <c r="C18" s="29"/>
      <c r="D18" s="29">
        <v>508</v>
      </c>
      <c r="E18" s="30" t="s">
        <v>142</v>
      </c>
      <c r="F18" s="136"/>
      <c r="G18" s="136"/>
      <c r="H18" s="136"/>
      <c r="I18" s="24"/>
      <c r="J18" s="24"/>
      <c r="K18" s="24"/>
      <c r="L18" s="24"/>
      <c r="M18" s="24"/>
    </row>
    <row r="19" spans="1:13" ht="10.5" customHeight="1" x14ac:dyDescent="0.2">
      <c r="A19" s="57" t="s">
        <v>151</v>
      </c>
      <c r="B19" s="20">
        <v>51</v>
      </c>
      <c r="C19" s="35" t="s">
        <v>8</v>
      </c>
      <c r="D19" s="35"/>
      <c r="E19" s="35"/>
      <c r="F19" s="39">
        <f>SUM(F20:F24)</f>
        <v>306439</v>
      </c>
      <c r="G19" s="39">
        <f>SUM(G20:G24)</f>
        <v>252475</v>
      </c>
      <c r="H19" s="39">
        <f>SUM(H20:H24)</f>
        <v>312500</v>
      </c>
      <c r="I19" s="24"/>
      <c r="J19" s="24"/>
      <c r="K19" s="24"/>
      <c r="L19" s="24"/>
      <c r="M19" s="24"/>
    </row>
    <row r="20" spans="1:13" ht="10.5" customHeight="1" x14ac:dyDescent="0.2">
      <c r="A20" s="57" t="s">
        <v>152</v>
      </c>
      <c r="B20" s="6"/>
      <c r="C20" s="7"/>
      <c r="D20" s="8">
        <v>511</v>
      </c>
      <c r="E20" s="9" t="s">
        <v>117</v>
      </c>
      <c r="F20" s="136"/>
      <c r="G20" s="136"/>
      <c r="H20" s="136"/>
      <c r="I20" s="24"/>
      <c r="J20" s="24"/>
      <c r="K20" s="24"/>
      <c r="L20" s="24"/>
      <c r="M20" s="24"/>
    </row>
    <row r="21" spans="1:13" ht="10.5" customHeight="1" x14ac:dyDescent="0.2">
      <c r="A21" s="57" t="s">
        <v>153</v>
      </c>
      <c r="B21" s="6"/>
      <c r="C21" s="7"/>
      <c r="D21" s="10">
        <v>512</v>
      </c>
      <c r="E21" s="11" t="s">
        <v>9</v>
      </c>
      <c r="F21" s="136">
        <v>5957</v>
      </c>
      <c r="G21" s="136">
        <v>6253</v>
      </c>
      <c r="H21" s="136">
        <v>6500</v>
      </c>
      <c r="I21" s="24"/>
      <c r="J21" s="24"/>
      <c r="K21" s="24"/>
      <c r="L21" s="24"/>
      <c r="M21" s="24"/>
    </row>
    <row r="22" spans="1:13" ht="10.5" customHeight="1" x14ac:dyDescent="0.2">
      <c r="A22" s="57" t="s">
        <v>154</v>
      </c>
      <c r="B22" s="12"/>
      <c r="C22" s="7"/>
      <c r="D22" s="7">
        <v>513</v>
      </c>
      <c r="E22" s="15" t="s">
        <v>10</v>
      </c>
      <c r="F22" s="136">
        <v>1803</v>
      </c>
      <c r="G22" s="136">
        <v>1644</v>
      </c>
      <c r="H22" s="136">
        <v>2000</v>
      </c>
      <c r="I22" s="24"/>
      <c r="J22" s="24"/>
      <c r="K22" s="24"/>
      <c r="L22" s="24"/>
      <c r="M22" s="24"/>
    </row>
    <row r="23" spans="1:13" ht="10.5" customHeight="1" x14ac:dyDescent="0.2">
      <c r="A23" s="57" t="s">
        <v>155</v>
      </c>
      <c r="B23" s="12"/>
      <c r="C23" s="7"/>
      <c r="D23" s="7">
        <v>516</v>
      </c>
      <c r="E23" s="15" t="s">
        <v>28</v>
      </c>
      <c r="F23" s="136"/>
      <c r="G23" s="136"/>
      <c r="H23" s="136"/>
      <c r="I23" s="24"/>
      <c r="J23" s="24"/>
      <c r="K23" s="24"/>
      <c r="L23" s="24"/>
      <c r="M23" s="24"/>
    </row>
    <row r="24" spans="1:13" ht="10.5" customHeight="1" x14ac:dyDescent="0.2">
      <c r="A24" s="57" t="s">
        <v>156</v>
      </c>
      <c r="B24" s="14"/>
      <c r="C24" s="7"/>
      <c r="D24" s="7">
        <v>518</v>
      </c>
      <c r="E24" s="15" t="s">
        <v>11</v>
      </c>
      <c r="F24" s="136">
        <v>298679</v>
      </c>
      <c r="G24" s="136">
        <v>244578</v>
      </c>
      <c r="H24" s="136">
        <v>304000</v>
      </c>
      <c r="I24" s="24"/>
      <c r="J24" s="24"/>
      <c r="K24" s="24"/>
      <c r="L24" s="24"/>
      <c r="M24" s="24"/>
    </row>
    <row r="25" spans="1:13" ht="10.5" customHeight="1" x14ac:dyDescent="0.2">
      <c r="A25" s="57" t="s">
        <v>157</v>
      </c>
      <c r="B25" s="16">
        <v>52</v>
      </c>
      <c r="C25" s="36" t="s">
        <v>12</v>
      </c>
      <c r="D25" s="36"/>
      <c r="E25" s="36"/>
      <c r="F25" s="61">
        <f>SUM(F26:F30)</f>
        <v>5870883.96</v>
      </c>
      <c r="G25" s="61">
        <f>SUM(G26:G30)</f>
        <v>6247839</v>
      </c>
      <c r="H25" s="61">
        <f>SUM(H26:H30)</f>
        <v>6247839</v>
      </c>
      <c r="I25" s="24"/>
      <c r="J25" s="24"/>
      <c r="K25" s="24"/>
      <c r="L25" s="24"/>
      <c r="M25" s="24"/>
    </row>
    <row r="26" spans="1:13" ht="10.5" customHeight="1" x14ac:dyDescent="0.2">
      <c r="A26" s="57" t="s">
        <v>158</v>
      </c>
      <c r="B26" s="6"/>
      <c r="C26" s="17"/>
      <c r="D26" s="17">
        <v>521</v>
      </c>
      <c r="E26" s="2" t="s">
        <v>13</v>
      </c>
      <c r="F26" s="136">
        <v>4309038</v>
      </c>
      <c r="G26" s="136">
        <v>4590351</v>
      </c>
      <c r="H26" s="136">
        <v>4590351</v>
      </c>
      <c r="I26" s="24"/>
      <c r="J26" s="24"/>
      <c r="K26" s="24"/>
      <c r="L26" s="24"/>
      <c r="M26" s="24"/>
    </row>
    <row r="27" spans="1:13" ht="10.5" customHeight="1" x14ac:dyDescent="0.2">
      <c r="A27" s="57" t="s">
        <v>159</v>
      </c>
      <c r="B27" s="6"/>
      <c r="C27" s="17"/>
      <c r="D27" s="17">
        <v>524</v>
      </c>
      <c r="E27" s="2" t="s">
        <v>101</v>
      </c>
      <c r="F27" s="136">
        <v>1453912</v>
      </c>
      <c r="G27" s="136">
        <v>1546462</v>
      </c>
      <c r="H27" s="136">
        <v>1546462</v>
      </c>
      <c r="I27" s="24"/>
      <c r="J27" s="24"/>
      <c r="K27" s="24"/>
      <c r="L27" s="24"/>
      <c r="M27" s="24"/>
    </row>
    <row r="28" spans="1:13" ht="10.5" customHeight="1" x14ac:dyDescent="0.2">
      <c r="A28" s="57" t="s">
        <v>160</v>
      </c>
      <c r="B28" s="14"/>
      <c r="C28" s="7"/>
      <c r="D28" s="7">
        <v>525</v>
      </c>
      <c r="E28" s="15" t="s">
        <v>138</v>
      </c>
      <c r="F28" s="136">
        <v>18068</v>
      </c>
      <c r="G28" s="136">
        <v>19219</v>
      </c>
      <c r="H28" s="136">
        <v>19219</v>
      </c>
      <c r="I28" s="24"/>
      <c r="J28" s="24"/>
      <c r="K28" s="24"/>
      <c r="L28" s="24"/>
      <c r="M28" s="24"/>
    </row>
    <row r="29" spans="1:13" ht="10.5" customHeight="1" x14ac:dyDescent="0.2">
      <c r="A29" s="57" t="s">
        <v>161</v>
      </c>
      <c r="B29" s="14"/>
      <c r="C29" s="7"/>
      <c r="D29" s="7">
        <v>527</v>
      </c>
      <c r="E29" s="15" t="s">
        <v>14</v>
      </c>
      <c r="F29" s="136">
        <v>89865.96</v>
      </c>
      <c r="G29" s="136">
        <v>91807</v>
      </c>
      <c r="H29" s="136">
        <v>91807</v>
      </c>
      <c r="I29" s="24"/>
      <c r="J29" s="24"/>
      <c r="K29" s="24"/>
      <c r="L29" s="24"/>
      <c r="M29" s="24"/>
    </row>
    <row r="30" spans="1:13" ht="10.5" customHeight="1" x14ac:dyDescent="0.2">
      <c r="A30" s="57" t="s">
        <v>162</v>
      </c>
      <c r="B30" s="14"/>
      <c r="C30" s="18"/>
      <c r="D30" s="19">
        <v>528</v>
      </c>
      <c r="E30" s="121" t="s">
        <v>100</v>
      </c>
      <c r="F30" s="136"/>
      <c r="G30" s="136"/>
      <c r="H30" s="136"/>
      <c r="I30" s="24"/>
      <c r="J30" s="24"/>
      <c r="K30" s="24"/>
      <c r="L30" s="24"/>
      <c r="M30" s="24"/>
    </row>
    <row r="31" spans="1:13" ht="10.5" customHeight="1" x14ac:dyDescent="0.2">
      <c r="A31" s="57" t="s">
        <v>163</v>
      </c>
      <c r="B31" s="20">
        <v>53</v>
      </c>
      <c r="C31" s="37" t="s">
        <v>15</v>
      </c>
      <c r="D31" s="38"/>
      <c r="E31" s="38"/>
      <c r="F31" s="39">
        <f>SUM(F32:F35)</f>
        <v>175</v>
      </c>
      <c r="G31" s="39">
        <f>SUM(G32:G35)</f>
        <v>0</v>
      </c>
      <c r="H31" s="39">
        <f>SUM(H32:H35)</f>
        <v>0</v>
      </c>
      <c r="I31" s="24"/>
      <c r="J31" s="24"/>
      <c r="K31" s="24"/>
      <c r="L31" s="24"/>
      <c r="M31" s="24"/>
    </row>
    <row r="32" spans="1:13" ht="10.5" customHeight="1" x14ac:dyDescent="0.2">
      <c r="A32" s="57" t="s">
        <v>164</v>
      </c>
      <c r="B32" s="6"/>
      <c r="C32" s="17"/>
      <c r="D32" s="4">
        <v>531</v>
      </c>
      <c r="E32" s="21" t="s">
        <v>16</v>
      </c>
      <c r="F32" s="136">
        <v>175</v>
      </c>
      <c r="G32" s="136">
        <v>0</v>
      </c>
      <c r="H32" s="136">
        <v>0</v>
      </c>
      <c r="I32" s="24"/>
      <c r="J32" s="24"/>
      <c r="K32" s="24"/>
      <c r="L32" s="24"/>
      <c r="M32" s="24"/>
    </row>
    <row r="33" spans="1:13" ht="10.5" customHeight="1" x14ac:dyDescent="0.2">
      <c r="A33" s="57" t="s">
        <v>165</v>
      </c>
      <c r="B33" s="6"/>
      <c r="C33" s="17"/>
      <c r="D33" s="3">
        <v>532</v>
      </c>
      <c r="E33" s="1" t="s">
        <v>17</v>
      </c>
      <c r="F33" s="136"/>
      <c r="G33" s="136"/>
      <c r="H33" s="136"/>
      <c r="I33" s="24"/>
      <c r="J33" s="24"/>
      <c r="K33" s="24"/>
      <c r="L33" s="24"/>
      <c r="M33" s="24"/>
    </row>
    <row r="34" spans="1:13" ht="10.5" customHeight="1" x14ac:dyDescent="0.2">
      <c r="A34" s="57" t="s">
        <v>166</v>
      </c>
      <c r="B34" s="6"/>
      <c r="C34" s="17"/>
      <c r="D34" s="22">
        <v>538</v>
      </c>
      <c r="E34" s="139" t="s">
        <v>139</v>
      </c>
      <c r="F34" s="136"/>
      <c r="G34" s="136"/>
      <c r="H34" s="136"/>
      <c r="I34" s="24"/>
      <c r="J34" s="24"/>
      <c r="K34" s="24"/>
      <c r="L34" s="24"/>
      <c r="M34" s="24"/>
    </row>
    <row r="35" spans="1:13" ht="10.5" customHeight="1" x14ac:dyDescent="0.2">
      <c r="A35" s="57" t="s">
        <v>167</v>
      </c>
      <c r="B35" s="6"/>
      <c r="C35" s="17"/>
      <c r="D35" s="22">
        <v>539</v>
      </c>
      <c r="E35" s="139" t="s">
        <v>225</v>
      </c>
      <c r="F35" s="135"/>
      <c r="G35" s="135"/>
      <c r="H35" s="135"/>
      <c r="I35" s="24"/>
      <c r="J35" s="24"/>
      <c r="K35" s="24"/>
      <c r="L35" s="24"/>
      <c r="M35" s="24"/>
    </row>
    <row r="36" spans="1:13" ht="10.5" customHeight="1" x14ac:dyDescent="0.2">
      <c r="A36" s="57" t="s">
        <v>168</v>
      </c>
      <c r="B36" s="23">
        <v>54</v>
      </c>
      <c r="C36" s="35" t="s">
        <v>18</v>
      </c>
      <c r="D36" s="35"/>
      <c r="E36" s="35"/>
      <c r="F36" s="68">
        <f>SUM(F37:F43)</f>
        <v>12999</v>
      </c>
      <c r="G36" s="68">
        <f>SUM(G37:G43)</f>
        <v>13001</v>
      </c>
      <c r="H36" s="68">
        <f>SUM(H37:H43)</f>
        <v>13000</v>
      </c>
      <c r="I36" s="24"/>
      <c r="J36" s="24"/>
      <c r="K36" s="24"/>
      <c r="L36" s="24"/>
      <c r="M36" s="24"/>
    </row>
    <row r="37" spans="1:13" ht="10.5" customHeight="1" x14ac:dyDescent="0.2">
      <c r="A37" s="57" t="s">
        <v>169</v>
      </c>
      <c r="B37" s="24"/>
      <c r="C37" s="17"/>
      <c r="D37" s="7">
        <v>541</v>
      </c>
      <c r="E37" s="15" t="s">
        <v>19</v>
      </c>
      <c r="F37" s="136"/>
      <c r="G37" s="136"/>
      <c r="H37" s="136"/>
      <c r="I37" s="24"/>
      <c r="J37" s="24"/>
      <c r="K37" s="24"/>
      <c r="L37" s="24"/>
      <c r="M37" s="24"/>
    </row>
    <row r="38" spans="1:13" ht="10.5" customHeight="1" x14ac:dyDescent="0.2">
      <c r="A38" s="57" t="s">
        <v>170</v>
      </c>
      <c r="B38" s="24"/>
      <c r="C38" s="17"/>
      <c r="D38" s="7">
        <v>542</v>
      </c>
      <c r="E38" s="15" t="s">
        <v>95</v>
      </c>
      <c r="F38" s="136"/>
      <c r="G38" s="136"/>
      <c r="H38" s="136"/>
      <c r="I38" s="24"/>
      <c r="J38" s="24"/>
      <c r="K38" s="24"/>
      <c r="L38" s="24"/>
      <c r="M38" s="24"/>
    </row>
    <row r="39" spans="1:13" ht="10.5" customHeight="1" x14ac:dyDescent="0.2">
      <c r="A39" s="57" t="s">
        <v>171</v>
      </c>
      <c r="B39" s="25"/>
      <c r="C39" s="7"/>
      <c r="D39" s="7">
        <v>543</v>
      </c>
      <c r="E39" s="15" t="s">
        <v>21</v>
      </c>
      <c r="F39" s="136"/>
      <c r="G39" s="136"/>
      <c r="H39" s="136"/>
      <c r="I39" s="24"/>
      <c r="J39" s="24"/>
      <c r="K39" s="24"/>
      <c r="L39" s="24"/>
      <c r="M39" s="24"/>
    </row>
    <row r="40" spans="1:13" s="75" customFormat="1" ht="10.5" customHeight="1" x14ac:dyDescent="0.2">
      <c r="A40" s="57" t="s">
        <v>172</v>
      </c>
      <c r="B40" s="25"/>
      <c r="C40" s="7"/>
      <c r="D40" s="7">
        <v>544</v>
      </c>
      <c r="E40" s="15" t="s">
        <v>23</v>
      </c>
      <c r="F40" s="136"/>
      <c r="G40" s="136"/>
      <c r="H40" s="136"/>
      <c r="I40" s="25"/>
      <c r="J40" s="25"/>
      <c r="K40" s="25"/>
      <c r="L40" s="25"/>
      <c r="M40" s="25"/>
    </row>
    <row r="41" spans="1:13" ht="10.5" customHeight="1" x14ac:dyDescent="0.2">
      <c r="A41" s="57" t="s">
        <v>173</v>
      </c>
      <c r="B41" s="25"/>
      <c r="C41" s="7"/>
      <c r="D41" s="7">
        <v>547</v>
      </c>
      <c r="E41" s="15" t="s">
        <v>22</v>
      </c>
      <c r="F41" s="136"/>
      <c r="G41" s="136"/>
      <c r="H41" s="136"/>
      <c r="I41" s="24"/>
      <c r="J41" s="24"/>
      <c r="K41" s="24"/>
      <c r="L41" s="24"/>
      <c r="M41" s="24"/>
    </row>
    <row r="42" spans="1:13" s="75" customFormat="1" ht="10.5" customHeight="1" x14ac:dyDescent="0.2">
      <c r="A42" s="57" t="s">
        <v>174</v>
      </c>
      <c r="B42" s="25"/>
      <c r="C42" s="122"/>
      <c r="D42" s="18">
        <v>548</v>
      </c>
      <c r="E42" s="26" t="s">
        <v>78</v>
      </c>
      <c r="F42" s="136"/>
      <c r="G42" s="136"/>
      <c r="H42" s="136"/>
      <c r="I42" s="25"/>
      <c r="J42" s="25"/>
      <c r="K42" s="25"/>
      <c r="L42" s="25"/>
      <c r="M42" s="25"/>
    </row>
    <row r="43" spans="1:13" s="75" customFormat="1" ht="10.5" customHeight="1" x14ac:dyDescent="0.2">
      <c r="A43" s="57" t="s">
        <v>175</v>
      </c>
      <c r="B43" s="25"/>
      <c r="C43" s="18"/>
      <c r="D43" s="18">
        <v>549</v>
      </c>
      <c r="E43" s="26" t="s">
        <v>224</v>
      </c>
      <c r="F43" s="136">
        <v>12999</v>
      </c>
      <c r="G43" s="136">
        <v>13001</v>
      </c>
      <c r="H43" s="136">
        <v>13000</v>
      </c>
      <c r="I43" s="25"/>
      <c r="J43" s="25"/>
      <c r="K43" s="25"/>
      <c r="L43" s="25"/>
      <c r="M43" s="25"/>
    </row>
    <row r="44" spans="1:13" ht="10.5" customHeight="1" x14ac:dyDescent="0.2">
      <c r="A44" s="57" t="s">
        <v>176</v>
      </c>
      <c r="B44" s="20">
        <v>55</v>
      </c>
      <c r="C44" s="35" t="s">
        <v>102</v>
      </c>
      <c r="D44" s="35"/>
      <c r="E44" s="35"/>
      <c r="F44" s="39">
        <f>SUM(F45:F52)</f>
        <v>162932</v>
      </c>
      <c r="G44" s="39">
        <f>SUM(G45:G52)</f>
        <v>125273</v>
      </c>
      <c r="H44" s="39">
        <f>SUM(H45:H52)</f>
        <v>150000</v>
      </c>
      <c r="I44" s="24"/>
      <c r="J44" s="24"/>
      <c r="K44" s="24"/>
      <c r="L44" s="24"/>
      <c r="M44" s="24"/>
    </row>
    <row r="45" spans="1:13" ht="10.5" customHeight="1" x14ac:dyDescent="0.2">
      <c r="A45" s="57" t="s">
        <v>177</v>
      </c>
      <c r="B45" s="12"/>
      <c r="C45" s="7"/>
      <c r="D45" s="7">
        <v>551</v>
      </c>
      <c r="E45" s="15" t="s">
        <v>90</v>
      </c>
      <c r="F45" s="136"/>
      <c r="G45" s="136"/>
      <c r="H45" s="136"/>
      <c r="I45" s="24"/>
      <c r="J45" s="24"/>
      <c r="K45" s="24"/>
      <c r="L45" s="24"/>
      <c r="M45" s="24"/>
    </row>
    <row r="46" spans="1:13" ht="10.5" customHeight="1" x14ac:dyDescent="0.2">
      <c r="A46" s="57" t="s">
        <v>178</v>
      </c>
      <c r="B46" s="25"/>
      <c r="C46" s="7"/>
      <c r="D46" s="7">
        <v>552</v>
      </c>
      <c r="E46" s="15" t="s">
        <v>226</v>
      </c>
      <c r="F46" s="136"/>
      <c r="G46" s="136"/>
      <c r="H46" s="136"/>
      <c r="I46" s="24"/>
      <c r="J46" s="24"/>
      <c r="K46" s="24"/>
      <c r="L46" s="24"/>
      <c r="M46" s="24"/>
    </row>
    <row r="47" spans="1:13" ht="10.5" customHeight="1" x14ac:dyDescent="0.2">
      <c r="A47" s="57" t="s">
        <v>179</v>
      </c>
      <c r="B47" s="24"/>
      <c r="C47" s="7"/>
      <c r="D47" s="7">
        <v>553</v>
      </c>
      <c r="E47" s="15" t="s">
        <v>227</v>
      </c>
      <c r="F47" s="136"/>
      <c r="G47" s="136"/>
      <c r="H47" s="136"/>
    </row>
    <row r="48" spans="1:13" s="75" customFormat="1" ht="10.5" customHeight="1" x14ac:dyDescent="0.2">
      <c r="A48" s="57" t="s">
        <v>180</v>
      </c>
      <c r="B48" s="25"/>
      <c r="C48" s="20"/>
      <c r="D48" s="7">
        <v>554</v>
      </c>
      <c r="E48" s="15" t="s">
        <v>79</v>
      </c>
      <c r="F48" s="136"/>
      <c r="G48" s="136"/>
      <c r="H48" s="136"/>
    </row>
    <row r="49" spans="1:13" ht="10.5" customHeight="1" x14ac:dyDescent="0.2">
      <c r="A49" s="57" t="s">
        <v>181</v>
      </c>
      <c r="B49" s="24"/>
      <c r="C49" s="7"/>
      <c r="D49" s="7">
        <v>555</v>
      </c>
      <c r="E49" s="15" t="s">
        <v>91</v>
      </c>
      <c r="F49" s="136"/>
      <c r="G49" s="136"/>
      <c r="H49" s="136"/>
    </row>
    <row r="50" spans="1:13" ht="10.5" customHeight="1" x14ac:dyDescent="0.2">
      <c r="A50" s="57" t="s">
        <v>182</v>
      </c>
      <c r="B50" s="24"/>
      <c r="C50" s="18"/>
      <c r="D50" s="18">
        <v>556</v>
      </c>
      <c r="E50" s="26" t="s">
        <v>92</v>
      </c>
      <c r="F50" s="136"/>
      <c r="G50" s="136"/>
      <c r="H50" s="136"/>
    </row>
    <row r="51" spans="1:13" s="75" customFormat="1" ht="10.5" customHeight="1" x14ac:dyDescent="0.2">
      <c r="A51" s="57" t="s">
        <v>183</v>
      </c>
      <c r="B51" s="25"/>
      <c r="C51" s="7"/>
      <c r="D51" s="7">
        <v>557</v>
      </c>
      <c r="E51" s="15" t="s">
        <v>228</v>
      </c>
      <c r="F51" s="136"/>
      <c r="G51" s="136"/>
      <c r="H51" s="136"/>
    </row>
    <row r="52" spans="1:13" s="75" customFormat="1" ht="10.5" customHeight="1" x14ac:dyDescent="0.2">
      <c r="A52" s="57" t="s">
        <v>184</v>
      </c>
      <c r="B52" s="25"/>
      <c r="C52" s="7"/>
      <c r="D52" s="7">
        <v>558</v>
      </c>
      <c r="E52" s="15" t="s">
        <v>229</v>
      </c>
      <c r="F52" s="136">
        <v>162932</v>
      </c>
      <c r="G52" s="136">
        <v>125273</v>
      </c>
      <c r="H52" s="136">
        <v>150000</v>
      </c>
    </row>
    <row r="53" spans="1:13" ht="10.5" customHeight="1" x14ac:dyDescent="0.2">
      <c r="A53" s="57" t="s">
        <v>185</v>
      </c>
      <c r="B53" s="20">
        <v>56</v>
      </c>
      <c r="C53" s="35" t="s">
        <v>80</v>
      </c>
      <c r="D53" s="35"/>
      <c r="E53" s="35"/>
      <c r="F53" s="39">
        <f>SUM(F54:F57)</f>
        <v>0</v>
      </c>
      <c r="G53" s="39">
        <f>SUM(G54:G57)</f>
        <v>0</v>
      </c>
      <c r="H53" s="39">
        <f>SUM(H54:H57)</f>
        <v>0</v>
      </c>
      <c r="I53" s="24"/>
      <c r="J53" s="24"/>
      <c r="K53" s="24"/>
      <c r="L53" s="24"/>
      <c r="M53" s="24"/>
    </row>
    <row r="54" spans="1:13" s="75" customFormat="1" ht="10.5" customHeight="1" x14ac:dyDescent="0.2">
      <c r="A54" s="57" t="s">
        <v>186</v>
      </c>
      <c r="B54" s="25"/>
      <c r="C54" s="18"/>
      <c r="D54" s="19">
        <v>562</v>
      </c>
      <c r="E54" s="140" t="s">
        <v>20</v>
      </c>
      <c r="F54" s="136"/>
      <c r="G54" s="136"/>
      <c r="H54" s="136"/>
    </row>
    <row r="55" spans="1:13" s="75" customFormat="1" ht="10.5" customHeight="1" x14ac:dyDescent="0.2">
      <c r="A55" s="57" t="s">
        <v>187</v>
      </c>
      <c r="B55" s="25"/>
      <c r="C55" s="18"/>
      <c r="D55" s="19">
        <v>563</v>
      </c>
      <c r="E55" s="140" t="s">
        <v>77</v>
      </c>
      <c r="F55" s="136"/>
      <c r="G55" s="136"/>
      <c r="H55" s="136"/>
    </row>
    <row r="56" spans="1:13" s="75" customFormat="1" ht="10.5" customHeight="1" x14ac:dyDescent="0.2">
      <c r="A56" s="57" t="s">
        <v>188</v>
      </c>
      <c r="B56" s="25"/>
      <c r="C56" s="122"/>
      <c r="D56" s="19">
        <v>564</v>
      </c>
      <c r="E56" s="140" t="s">
        <v>81</v>
      </c>
      <c r="F56" s="136"/>
      <c r="G56" s="136"/>
      <c r="H56" s="136"/>
    </row>
    <row r="57" spans="1:13" s="75" customFormat="1" ht="10.5" customHeight="1" x14ac:dyDescent="0.2">
      <c r="A57" s="57" t="s">
        <v>189</v>
      </c>
      <c r="B57" s="25"/>
      <c r="C57" s="122"/>
      <c r="D57" s="19">
        <v>569</v>
      </c>
      <c r="E57" s="140" t="s">
        <v>82</v>
      </c>
      <c r="F57" s="136"/>
      <c r="G57" s="136"/>
      <c r="H57" s="136"/>
    </row>
    <row r="58" spans="1:13" ht="10.5" customHeight="1" x14ac:dyDescent="0.2">
      <c r="A58" s="57" t="s">
        <v>190</v>
      </c>
      <c r="B58" s="20">
        <v>57</v>
      </c>
      <c r="C58" s="35" t="s">
        <v>230</v>
      </c>
      <c r="D58" s="35"/>
      <c r="E58" s="35"/>
      <c r="F58" s="39">
        <f>SUM(F59:F59)</f>
        <v>0</v>
      </c>
      <c r="G58" s="39">
        <f>SUM(G59:G59)</f>
        <v>0</v>
      </c>
      <c r="H58" s="39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191</v>
      </c>
      <c r="B59" s="24"/>
      <c r="C59" s="122"/>
      <c r="D59" s="19">
        <v>572</v>
      </c>
      <c r="E59" s="140" t="s">
        <v>231</v>
      </c>
      <c r="F59" s="136"/>
      <c r="G59" s="136"/>
      <c r="H59" s="136"/>
    </row>
    <row r="60" spans="1:13" ht="10.5" customHeight="1" x14ac:dyDescent="0.2">
      <c r="A60" s="57" t="s">
        <v>192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39">
        <f>SUM(H61:H62)</f>
        <v>0</v>
      </c>
    </row>
    <row r="61" spans="1:13" ht="10.5" customHeight="1" x14ac:dyDescent="0.2">
      <c r="A61" s="57" t="s">
        <v>193</v>
      </c>
      <c r="B61" s="24"/>
      <c r="C61" s="7"/>
      <c r="D61" s="27">
        <v>591</v>
      </c>
      <c r="E61" s="5" t="s">
        <v>25</v>
      </c>
      <c r="F61" s="136"/>
      <c r="G61" s="136"/>
      <c r="H61" s="136"/>
    </row>
    <row r="62" spans="1:13" ht="10.5" customHeight="1" x14ac:dyDescent="0.2">
      <c r="A62" s="57" t="s">
        <v>194</v>
      </c>
      <c r="B62" s="24"/>
      <c r="C62" s="18"/>
      <c r="D62" s="19">
        <v>595</v>
      </c>
      <c r="E62" s="28" t="s">
        <v>26</v>
      </c>
      <c r="F62" s="136"/>
      <c r="G62" s="136"/>
      <c r="H62" s="136"/>
    </row>
    <row r="63" spans="1:13" ht="10.5" customHeight="1" x14ac:dyDescent="0.2">
      <c r="A63" s="57" t="s">
        <v>195</v>
      </c>
      <c r="B63" s="284" t="s">
        <v>27</v>
      </c>
      <c r="C63" s="285"/>
      <c r="D63" s="285"/>
      <c r="E63" s="286"/>
      <c r="F63" s="61">
        <f>+F64+F70+F80+F86</f>
        <v>6499609</v>
      </c>
      <c r="G63" s="61">
        <f>+G64+G70+G80+G86</f>
        <v>6767072</v>
      </c>
      <c r="H63" s="61">
        <f>+H64+H70+H80+H86</f>
        <v>6852126</v>
      </c>
    </row>
    <row r="64" spans="1:13" ht="10.5" customHeight="1" x14ac:dyDescent="0.2">
      <c r="A64" s="57" t="s">
        <v>196</v>
      </c>
      <c r="B64" s="20">
        <v>60</v>
      </c>
      <c r="C64" s="35" t="s">
        <v>104</v>
      </c>
      <c r="D64" s="35"/>
      <c r="E64" s="35"/>
      <c r="F64" s="39">
        <f>SUM(F65:F69)</f>
        <v>0</v>
      </c>
      <c r="G64" s="39">
        <f>SUM(G65:G69)</f>
        <v>0</v>
      </c>
      <c r="H64" s="39">
        <f>SUM(H65:H69)</f>
        <v>0</v>
      </c>
    </row>
    <row r="65" spans="1:8" ht="10.5" customHeight="1" x14ac:dyDescent="0.2">
      <c r="A65" s="57" t="s">
        <v>197</v>
      </c>
      <c r="B65" s="24"/>
      <c r="C65" s="17"/>
      <c r="D65" s="7">
        <v>601</v>
      </c>
      <c r="E65" s="15" t="s">
        <v>93</v>
      </c>
      <c r="F65" s="136"/>
      <c r="G65" s="136"/>
      <c r="H65" s="136"/>
    </row>
    <row r="66" spans="1:8" ht="10.5" customHeight="1" x14ac:dyDescent="0.2">
      <c r="A66" s="57" t="s">
        <v>198</v>
      </c>
      <c r="B66" s="24"/>
      <c r="C66" s="17"/>
      <c r="D66" s="7">
        <v>602</v>
      </c>
      <c r="E66" s="15" t="s">
        <v>94</v>
      </c>
      <c r="F66" s="136"/>
      <c r="G66" s="136"/>
      <c r="H66" s="136"/>
    </row>
    <row r="67" spans="1:8" s="75" customFormat="1" ht="10.5" customHeight="1" x14ac:dyDescent="0.2">
      <c r="A67" s="57" t="s">
        <v>199</v>
      </c>
      <c r="B67" s="25"/>
      <c r="C67" s="122"/>
      <c r="D67" s="18">
        <v>603</v>
      </c>
      <c r="E67" s="26" t="s">
        <v>83</v>
      </c>
      <c r="F67" s="136"/>
      <c r="G67" s="136"/>
      <c r="H67" s="136"/>
    </row>
    <row r="68" spans="1:8" s="75" customFormat="1" ht="10.5" customHeight="1" x14ac:dyDescent="0.2">
      <c r="A68" s="57" t="s">
        <v>200</v>
      </c>
      <c r="B68" s="25"/>
      <c r="C68" s="122"/>
      <c r="D68" s="18">
        <v>604</v>
      </c>
      <c r="E68" s="26" t="s">
        <v>103</v>
      </c>
      <c r="F68" s="136"/>
      <c r="G68" s="136"/>
      <c r="H68" s="136"/>
    </row>
    <row r="69" spans="1:8" ht="10.5" customHeight="1" x14ac:dyDescent="0.2">
      <c r="A69" s="57" t="s">
        <v>201</v>
      </c>
      <c r="B69" s="24"/>
      <c r="C69" s="29"/>
      <c r="D69" s="18">
        <v>609</v>
      </c>
      <c r="E69" s="26" t="s">
        <v>98</v>
      </c>
      <c r="F69" s="136"/>
      <c r="G69" s="136"/>
      <c r="H69" s="136"/>
    </row>
    <row r="70" spans="1:8" ht="10.5" customHeight="1" x14ac:dyDescent="0.2">
      <c r="A70" s="57" t="s">
        <v>202</v>
      </c>
      <c r="B70" s="20">
        <v>64</v>
      </c>
      <c r="C70" s="35" t="s">
        <v>126</v>
      </c>
      <c r="D70" s="35"/>
      <c r="E70" s="35"/>
      <c r="F70" s="39">
        <f>SUM(F71:F79)</f>
        <v>3736</v>
      </c>
      <c r="G70" s="39">
        <f>SUM(G71:G79)</f>
        <v>0</v>
      </c>
      <c r="H70" s="39">
        <f>SUM(H71:H79)</f>
        <v>0</v>
      </c>
    </row>
    <row r="71" spans="1:8" ht="10.5" customHeight="1" x14ac:dyDescent="0.2">
      <c r="A71" s="57" t="s">
        <v>203</v>
      </c>
      <c r="B71" s="24"/>
      <c r="C71" s="17"/>
      <c r="D71" s="7">
        <v>641</v>
      </c>
      <c r="E71" s="15" t="s">
        <v>19</v>
      </c>
      <c r="F71" s="136"/>
      <c r="G71" s="136"/>
      <c r="H71" s="136"/>
    </row>
    <row r="72" spans="1:8" ht="10.5" customHeight="1" x14ac:dyDescent="0.2">
      <c r="A72" s="57" t="s">
        <v>204</v>
      </c>
      <c r="B72" s="24"/>
      <c r="C72" s="17"/>
      <c r="D72" s="7">
        <v>642</v>
      </c>
      <c r="E72" s="15" t="s">
        <v>95</v>
      </c>
      <c r="F72" s="136"/>
      <c r="G72" s="136"/>
      <c r="H72" s="136"/>
    </row>
    <row r="73" spans="1:8" ht="10.5" customHeight="1" x14ac:dyDescent="0.2">
      <c r="A73" s="57" t="s">
        <v>205</v>
      </c>
      <c r="B73" s="24"/>
      <c r="C73" s="17"/>
      <c r="D73" s="7">
        <v>643</v>
      </c>
      <c r="E73" s="15" t="s">
        <v>221</v>
      </c>
      <c r="F73" s="136"/>
      <c r="G73" s="136"/>
      <c r="H73" s="136"/>
    </row>
    <row r="74" spans="1:8" ht="10.5" customHeight="1" x14ac:dyDescent="0.2">
      <c r="A74" s="57" t="s">
        <v>206</v>
      </c>
      <c r="B74" s="24"/>
      <c r="C74" s="17"/>
      <c r="D74" s="27">
        <v>644</v>
      </c>
      <c r="E74" s="15" t="s">
        <v>99</v>
      </c>
      <c r="F74" s="136"/>
      <c r="G74" s="136"/>
      <c r="H74" s="136"/>
    </row>
    <row r="75" spans="1:8" ht="10.5" customHeight="1" x14ac:dyDescent="0.2">
      <c r="A75" s="57" t="s">
        <v>207</v>
      </c>
      <c r="B75" s="24"/>
      <c r="C75" s="17"/>
      <c r="D75" s="27">
        <v>645</v>
      </c>
      <c r="E75" s="139" t="s">
        <v>84</v>
      </c>
      <c r="F75" s="136"/>
      <c r="G75" s="136"/>
      <c r="H75" s="136"/>
    </row>
    <row r="76" spans="1:8" ht="10.5" customHeight="1" x14ac:dyDescent="0.2">
      <c r="A76" s="57" t="s">
        <v>208</v>
      </c>
      <c r="B76" s="24"/>
      <c r="C76" s="17"/>
      <c r="D76" s="27">
        <v>646</v>
      </c>
      <c r="E76" s="139" t="s">
        <v>125</v>
      </c>
      <c r="F76" s="136"/>
      <c r="G76" s="136"/>
      <c r="H76" s="136"/>
    </row>
    <row r="77" spans="1:8" ht="10.5" customHeight="1" x14ac:dyDescent="0.2">
      <c r="A77" s="57" t="s">
        <v>209</v>
      </c>
      <c r="B77" s="24"/>
      <c r="C77" s="17"/>
      <c r="D77" s="27">
        <v>647</v>
      </c>
      <c r="E77" s="139" t="s">
        <v>85</v>
      </c>
      <c r="F77" s="136"/>
      <c r="G77" s="136"/>
      <c r="H77" s="136"/>
    </row>
    <row r="78" spans="1:8" ht="10.5" customHeight="1" x14ac:dyDescent="0.2">
      <c r="A78" s="57" t="s">
        <v>210</v>
      </c>
      <c r="B78" s="24"/>
      <c r="C78" s="17"/>
      <c r="D78" s="27">
        <v>648</v>
      </c>
      <c r="E78" s="139" t="s">
        <v>96</v>
      </c>
      <c r="F78" s="136"/>
      <c r="G78" s="136"/>
      <c r="H78" s="136"/>
    </row>
    <row r="79" spans="1:8" ht="10.5" customHeight="1" x14ac:dyDescent="0.2">
      <c r="A79" s="57" t="s">
        <v>211</v>
      </c>
      <c r="B79" s="24"/>
      <c r="C79" s="29"/>
      <c r="D79" s="19">
        <v>649</v>
      </c>
      <c r="E79" s="140" t="s">
        <v>97</v>
      </c>
      <c r="F79" s="136">
        <v>3736</v>
      </c>
      <c r="G79" s="136"/>
      <c r="H79" s="136"/>
    </row>
    <row r="80" spans="1:8" ht="10.5" customHeight="1" x14ac:dyDescent="0.2">
      <c r="A80" s="57" t="s">
        <v>212</v>
      </c>
      <c r="B80" s="20">
        <v>66</v>
      </c>
      <c r="C80" s="35" t="s">
        <v>86</v>
      </c>
      <c r="D80" s="35"/>
      <c r="E80" s="35"/>
      <c r="F80" s="39">
        <f>SUM(F81:F85)</f>
        <v>88</v>
      </c>
      <c r="G80" s="39">
        <f>SUM(G81:G85)</f>
        <v>54</v>
      </c>
      <c r="H80" s="39">
        <f>SUM(H81:H85)</f>
        <v>50</v>
      </c>
    </row>
    <row r="81" spans="1:8" ht="10.5" customHeight="1" x14ac:dyDescent="0.2">
      <c r="A81" s="57" t="s">
        <v>213</v>
      </c>
      <c r="B81" s="24"/>
      <c r="C81" s="29"/>
      <c r="D81" s="19">
        <v>662</v>
      </c>
      <c r="E81" s="140" t="s">
        <v>20</v>
      </c>
      <c r="F81" s="136">
        <v>88</v>
      </c>
      <c r="G81" s="136">
        <v>54</v>
      </c>
      <c r="H81" s="136">
        <v>50</v>
      </c>
    </row>
    <row r="82" spans="1:8" ht="10.5" customHeight="1" x14ac:dyDescent="0.2">
      <c r="A82" s="57" t="s">
        <v>214</v>
      </c>
      <c r="B82" s="24"/>
      <c r="C82" s="29"/>
      <c r="D82" s="19">
        <v>663</v>
      </c>
      <c r="E82" s="140" t="s">
        <v>87</v>
      </c>
      <c r="F82" s="136"/>
      <c r="G82" s="136"/>
      <c r="H82" s="136"/>
    </row>
    <row r="83" spans="1:8" ht="10.5" customHeight="1" x14ac:dyDescent="0.2">
      <c r="A83" s="57" t="s">
        <v>215</v>
      </c>
      <c r="B83" s="24"/>
      <c r="C83" s="29"/>
      <c r="D83" s="19">
        <v>664</v>
      </c>
      <c r="E83" s="140" t="s">
        <v>88</v>
      </c>
      <c r="F83" s="136"/>
      <c r="G83" s="136"/>
      <c r="H83" s="136"/>
    </row>
    <row r="84" spans="1:8" ht="10.5" customHeight="1" x14ac:dyDescent="0.2">
      <c r="A84" s="57" t="s">
        <v>216</v>
      </c>
      <c r="B84" s="24"/>
      <c r="C84" s="29"/>
      <c r="D84" s="19">
        <v>665</v>
      </c>
      <c r="E84" s="140" t="s">
        <v>222</v>
      </c>
      <c r="F84" s="136"/>
      <c r="G84" s="136"/>
      <c r="H84" s="136"/>
    </row>
    <row r="85" spans="1:8" ht="10.5" customHeight="1" x14ac:dyDescent="0.2">
      <c r="A85" s="57" t="s">
        <v>217</v>
      </c>
      <c r="B85" s="24"/>
      <c r="C85" s="29"/>
      <c r="D85" s="19">
        <v>669</v>
      </c>
      <c r="E85" s="140" t="s">
        <v>89</v>
      </c>
      <c r="F85" s="136"/>
      <c r="G85" s="136"/>
      <c r="H85" s="136"/>
    </row>
    <row r="86" spans="1:8" ht="10.5" customHeight="1" x14ac:dyDescent="0.2">
      <c r="A86" s="57" t="s">
        <v>218</v>
      </c>
      <c r="B86" s="20">
        <v>67</v>
      </c>
      <c r="C86" s="287" t="s">
        <v>223</v>
      </c>
      <c r="D86" s="288"/>
      <c r="E86" s="289"/>
      <c r="F86" s="39">
        <f>SUM(F87:F87)</f>
        <v>6495785</v>
      </c>
      <c r="G86" s="39">
        <f>SUM(G87:G87)</f>
        <v>6767018</v>
      </c>
      <c r="H86" s="39">
        <f>SUM(H87:H87)</f>
        <v>6852076</v>
      </c>
    </row>
    <row r="87" spans="1:8" ht="10.5" customHeight="1" x14ac:dyDescent="0.2">
      <c r="A87" s="57" t="s">
        <v>219</v>
      </c>
      <c r="B87" s="24"/>
      <c r="C87" s="29"/>
      <c r="D87" s="19">
        <v>672</v>
      </c>
      <c r="E87" s="140" t="s">
        <v>232</v>
      </c>
      <c r="F87" s="136">
        <v>6495785</v>
      </c>
      <c r="G87" s="136">
        <v>6767018</v>
      </c>
      <c r="H87" s="136">
        <v>6852076</v>
      </c>
    </row>
    <row r="88" spans="1:8" ht="10.5" customHeight="1" thickBot="1" x14ac:dyDescent="0.25">
      <c r="A88" s="69" t="s">
        <v>220</v>
      </c>
      <c r="B88" s="31" t="s">
        <v>237</v>
      </c>
      <c r="C88" s="32"/>
      <c r="D88" s="32"/>
      <c r="E88" s="33"/>
      <c r="F88" s="70">
        <f>+F63-F10</f>
        <v>88.040000000037253</v>
      </c>
      <c r="G88" s="70">
        <f>+G63-G10</f>
        <v>54</v>
      </c>
      <c r="H88" s="70">
        <f>+H63-H10</f>
        <v>0</v>
      </c>
    </row>
    <row r="89" spans="1:8" ht="9.75" customHeight="1" x14ac:dyDescent="0.2">
      <c r="A89" s="6"/>
      <c r="B89" s="72"/>
      <c r="C89" s="72"/>
      <c r="D89" s="72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278" t="s">
        <v>310</v>
      </c>
      <c r="B91" s="278"/>
      <c r="C91" s="278"/>
      <c r="D91" s="278"/>
      <c r="E91" s="13" t="s">
        <v>338</v>
      </c>
      <c r="F91" s="197" t="s">
        <v>340</v>
      </c>
      <c r="G91" s="195"/>
      <c r="H91" s="79" t="s">
        <v>46</v>
      </c>
    </row>
    <row r="92" spans="1:8" s="13" customFormat="1" ht="11.25" x14ac:dyDescent="0.2"/>
    <row r="93" spans="1:8" s="13" customFormat="1" ht="11.25" x14ac:dyDescent="0.2">
      <c r="A93" s="278" t="s">
        <v>316</v>
      </c>
      <c r="B93" s="278"/>
      <c r="C93" s="278"/>
      <c r="D93" s="278"/>
      <c r="E93" s="13" t="s">
        <v>339</v>
      </c>
      <c r="F93" s="197" t="s">
        <v>340</v>
      </c>
      <c r="H93" s="79" t="s">
        <v>46</v>
      </c>
    </row>
    <row r="94" spans="1:8" s="13" customFormat="1" ht="11.25" x14ac:dyDescent="0.2">
      <c r="F94" s="196"/>
      <c r="H94" s="79"/>
    </row>
    <row r="95" spans="1:8" s="13" customFormat="1" ht="11.25" x14ac:dyDescent="0.2">
      <c r="A95" s="278" t="s">
        <v>311</v>
      </c>
      <c r="B95" s="278"/>
      <c r="C95" s="278"/>
      <c r="D95" s="278"/>
      <c r="E95" s="13" t="s">
        <v>273</v>
      </c>
      <c r="F95" s="194" t="s">
        <v>136</v>
      </c>
      <c r="G95" s="199"/>
      <c r="H95" s="79" t="s">
        <v>46</v>
      </c>
    </row>
    <row r="96" spans="1:8" x14ac:dyDescent="0.2">
      <c r="A96"/>
      <c r="B96"/>
      <c r="C96"/>
      <c r="D96"/>
      <c r="E96"/>
      <c r="F96" s="174"/>
      <c r="G96" s="198"/>
      <c r="H96" s="174"/>
    </row>
  </sheetData>
  <mergeCells count="12">
    <mergeCell ref="A91:D91"/>
    <mergeCell ref="A93:D93"/>
    <mergeCell ref="A95:D95"/>
    <mergeCell ref="C8:D8"/>
    <mergeCell ref="B10:E10"/>
    <mergeCell ref="B63:E63"/>
    <mergeCell ref="C86:E86"/>
    <mergeCell ref="B1:E1"/>
    <mergeCell ref="B2:E2"/>
    <mergeCell ref="A4:H4"/>
    <mergeCell ref="A6:H6"/>
    <mergeCell ref="A7:H7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N75"/>
  <sheetViews>
    <sheetView topLeftCell="A31" zoomScaleNormal="100" workbookViewId="0">
      <selection activeCell="G10" sqref="G10:G11"/>
    </sheetView>
  </sheetViews>
  <sheetFormatPr defaultColWidth="9.28515625" defaultRowHeight="12.75" x14ac:dyDescent="0.2"/>
  <cols>
    <col min="1" max="1" width="3.28515625" style="118" customWidth="1"/>
    <col min="2" max="2" width="38.42578125" style="118" customWidth="1"/>
    <col min="3" max="3" width="12.5703125" style="118" customWidth="1"/>
    <col min="4" max="4" width="2.5703125" style="118" customWidth="1"/>
    <col min="5" max="5" width="4" style="118" hidden="1" customWidth="1"/>
    <col min="6" max="6" width="3.28515625" style="118" customWidth="1"/>
    <col min="7" max="7" width="38.42578125" style="118" customWidth="1"/>
    <col min="8" max="8" width="12.5703125" style="118" customWidth="1"/>
    <col min="9" max="9" width="0" style="118" hidden="1" customWidth="1"/>
    <col min="10" max="10" width="9.42578125" style="118" customWidth="1"/>
    <col min="11" max="16384" width="9.28515625" style="118"/>
  </cols>
  <sheetData>
    <row r="1" spans="1:8" x14ac:dyDescent="0.2">
      <c r="A1" s="290" t="s">
        <v>0</v>
      </c>
      <c r="B1" s="291"/>
      <c r="C1" s="24"/>
      <c r="D1" s="24"/>
      <c r="E1" s="24"/>
      <c r="F1" s="24"/>
      <c r="G1" s="46" t="s">
        <v>29</v>
      </c>
    </row>
    <row r="2" spans="1:8" x14ac:dyDescent="0.2">
      <c r="A2" s="290" t="s">
        <v>129</v>
      </c>
      <c r="B2" s="291"/>
      <c r="C2" s="24"/>
      <c r="D2" s="24"/>
      <c r="E2" s="24"/>
      <c r="F2" s="24"/>
      <c r="G2" s="46" t="s">
        <v>135</v>
      </c>
      <c r="H2" s="74">
        <f>'P1 - Přehled'!H2</f>
        <v>1459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275" t="s">
        <v>320</v>
      </c>
      <c r="C4" s="275"/>
      <c r="D4" s="275"/>
      <c r="E4" s="275"/>
      <c r="F4" s="275"/>
      <c r="G4" s="275"/>
      <c r="H4" s="275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274"/>
      <c r="B6" s="292"/>
      <c r="C6" s="292"/>
      <c r="D6" s="292"/>
      <c r="E6" s="292"/>
      <c r="F6" s="292"/>
      <c r="G6" s="292"/>
      <c r="H6" s="292"/>
    </row>
    <row r="7" spans="1:8" ht="41.25" customHeight="1" x14ac:dyDescent="0.2">
      <c r="A7" s="276" t="str">
        <f>'P1 - Přehled'!A6:H6</f>
        <v>Základní škola a Mateřská škola při dětské léčebně, Cvikov, Ústavní 531, příspěvková organizace</v>
      </c>
      <c r="B7" s="276"/>
      <c r="C7" s="276"/>
      <c r="D7" s="276"/>
      <c r="E7" s="276"/>
      <c r="F7" s="276"/>
      <c r="G7" s="276"/>
      <c r="H7" s="276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127</v>
      </c>
      <c r="D9" s="24"/>
      <c r="E9" s="24"/>
      <c r="G9" s="12" t="s">
        <v>41</v>
      </c>
      <c r="H9" s="208" t="s">
        <v>127</v>
      </c>
    </row>
    <row r="10" spans="1:8" x14ac:dyDescent="0.2">
      <c r="A10" s="209">
        <v>1</v>
      </c>
      <c r="B10" s="110" t="s">
        <v>31</v>
      </c>
      <c r="C10" s="270">
        <v>0</v>
      </c>
      <c r="D10" s="42"/>
      <c r="E10" s="42"/>
      <c r="F10" s="209">
        <v>37</v>
      </c>
      <c r="G10" s="210" t="s">
        <v>111</v>
      </c>
      <c r="H10" s="132">
        <v>55241</v>
      </c>
    </row>
    <row r="11" spans="1:8" x14ac:dyDescent="0.2">
      <c r="A11" s="215">
        <v>2</v>
      </c>
      <c r="B11" s="2" t="s">
        <v>32</v>
      </c>
      <c r="C11" s="41">
        <v>591320</v>
      </c>
      <c r="D11" s="42"/>
      <c r="E11" s="42"/>
      <c r="F11" s="211"/>
      <c r="G11" s="212" t="s">
        <v>287</v>
      </c>
      <c r="H11" s="213"/>
    </row>
    <row r="12" spans="1:8" x14ac:dyDescent="0.2">
      <c r="A12" s="215">
        <v>3</v>
      </c>
      <c r="B12" s="2" t="s">
        <v>294</v>
      </c>
      <c r="C12" s="133">
        <v>6260756</v>
      </c>
      <c r="D12" s="42"/>
      <c r="E12" s="42"/>
      <c r="F12" s="211">
        <v>38</v>
      </c>
      <c r="G12" s="214" t="s">
        <v>274</v>
      </c>
      <c r="H12" s="213">
        <v>0</v>
      </c>
    </row>
    <row r="13" spans="1:8" ht="15" customHeight="1" x14ac:dyDescent="0.2">
      <c r="A13" s="215">
        <v>4</v>
      </c>
      <c r="B13" s="2" t="s">
        <v>33</v>
      </c>
      <c r="C13" s="41">
        <v>0</v>
      </c>
      <c r="D13" s="42"/>
      <c r="E13" s="42"/>
      <c r="F13" s="215">
        <v>39</v>
      </c>
      <c r="G13" s="134" t="s">
        <v>256</v>
      </c>
      <c r="H13" s="133">
        <v>0</v>
      </c>
    </row>
    <row r="14" spans="1:8" x14ac:dyDescent="0.2">
      <c r="A14" s="215">
        <v>5</v>
      </c>
      <c r="B14" s="2" t="s">
        <v>34</v>
      </c>
      <c r="C14" s="41">
        <v>0</v>
      </c>
      <c r="D14" s="42"/>
      <c r="E14" s="42"/>
      <c r="F14" s="215">
        <v>40</v>
      </c>
      <c r="G14" s="15" t="s">
        <v>234</v>
      </c>
      <c r="H14" s="133">
        <v>0</v>
      </c>
    </row>
    <row r="15" spans="1:8" ht="22.5" x14ac:dyDescent="0.2">
      <c r="A15" s="215">
        <v>6</v>
      </c>
      <c r="B15" s="2" t="s">
        <v>243</v>
      </c>
      <c r="C15" s="41">
        <v>0</v>
      </c>
      <c r="D15" s="42"/>
      <c r="E15" s="42"/>
      <c r="F15" s="215">
        <v>41</v>
      </c>
      <c r="G15" s="134" t="s">
        <v>261</v>
      </c>
      <c r="H15" s="133">
        <v>0</v>
      </c>
    </row>
    <row r="16" spans="1:8" x14ac:dyDescent="0.2">
      <c r="A16" s="215">
        <v>7</v>
      </c>
      <c r="B16" s="2" t="s">
        <v>35</v>
      </c>
      <c r="C16" s="41">
        <v>50</v>
      </c>
      <c r="D16" s="42"/>
      <c r="E16" s="42"/>
      <c r="F16" s="216"/>
      <c r="G16" s="217"/>
      <c r="H16" s="218"/>
    </row>
    <row r="17" spans="1:14" x14ac:dyDescent="0.2">
      <c r="A17" s="215">
        <v>8</v>
      </c>
      <c r="B17" s="115" t="s">
        <v>121</v>
      </c>
      <c r="C17" s="40">
        <f>SUM(C10:C16)</f>
        <v>6852126</v>
      </c>
      <c r="D17" s="42"/>
      <c r="E17" s="42"/>
      <c r="F17" s="215">
        <v>42</v>
      </c>
      <c r="G17" s="134" t="s">
        <v>234</v>
      </c>
      <c r="H17" s="133">
        <v>0</v>
      </c>
    </row>
    <row r="18" spans="1:14" x14ac:dyDescent="0.2">
      <c r="A18" s="215"/>
      <c r="B18" s="115"/>
      <c r="C18" s="41"/>
      <c r="D18" s="42"/>
      <c r="E18" s="42"/>
      <c r="F18" s="215">
        <v>43</v>
      </c>
      <c r="G18" s="134" t="s">
        <v>257</v>
      </c>
      <c r="H18" s="133">
        <v>0</v>
      </c>
    </row>
    <row r="19" spans="1:14" x14ac:dyDescent="0.2">
      <c r="A19" s="215">
        <v>9</v>
      </c>
      <c r="B19" s="2" t="s">
        <v>283</v>
      </c>
      <c r="C19" s="41">
        <v>591320</v>
      </c>
      <c r="D19" s="42"/>
      <c r="E19" s="42"/>
      <c r="F19" s="215">
        <v>44</v>
      </c>
      <c r="G19" s="15" t="s">
        <v>239</v>
      </c>
      <c r="H19" s="133">
        <v>54</v>
      </c>
    </row>
    <row r="20" spans="1:14" x14ac:dyDescent="0.2">
      <c r="A20" s="215">
        <v>10</v>
      </c>
      <c r="B20" s="2" t="s">
        <v>13</v>
      </c>
      <c r="C20" s="66">
        <f>'P6 - Mzdy'!G17:G17</f>
        <v>6260756</v>
      </c>
      <c r="D20" s="42"/>
      <c r="E20" s="42"/>
      <c r="F20" s="215">
        <v>45</v>
      </c>
      <c r="G20" s="134" t="s">
        <v>275</v>
      </c>
      <c r="H20" s="220">
        <v>0</v>
      </c>
    </row>
    <row r="21" spans="1:14" x14ac:dyDescent="0.2">
      <c r="A21" s="215">
        <v>11</v>
      </c>
      <c r="B21" s="2" t="s">
        <v>282</v>
      </c>
      <c r="C21" s="66">
        <v>0</v>
      </c>
      <c r="D21" s="42"/>
      <c r="E21" s="42"/>
      <c r="F21" s="215">
        <v>46</v>
      </c>
      <c r="G21" s="221" t="s">
        <v>109</v>
      </c>
      <c r="H21" s="40">
        <f>H17+H18+H20+H19</f>
        <v>54</v>
      </c>
    </row>
    <row r="22" spans="1:14" x14ac:dyDescent="0.2">
      <c r="A22" s="215">
        <v>12</v>
      </c>
      <c r="B22" s="2" t="s">
        <v>284</v>
      </c>
      <c r="C22" s="66">
        <v>50</v>
      </c>
      <c r="D22" s="42"/>
      <c r="E22" s="42"/>
      <c r="F22" s="216"/>
      <c r="G22" s="217"/>
      <c r="H22" s="218"/>
    </row>
    <row r="23" spans="1:14" x14ac:dyDescent="0.2">
      <c r="A23" s="215">
        <v>13</v>
      </c>
      <c r="B23" s="2" t="s">
        <v>40</v>
      </c>
      <c r="C23" s="41">
        <v>0</v>
      </c>
      <c r="D23" s="42"/>
      <c r="E23" s="42"/>
      <c r="F23" s="215">
        <v>47</v>
      </c>
      <c r="G23" s="15" t="s">
        <v>106</v>
      </c>
      <c r="H23" s="133">
        <v>0</v>
      </c>
      <c r="N23" s="75"/>
    </row>
    <row r="24" spans="1:14" x14ac:dyDescent="0.2">
      <c r="A24" s="215">
        <v>14</v>
      </c>
      <c r="B24" s="152" t="s">
        <v>270</v>
      </c>
      <c r="C24" s="41">
        <v>0</v>
      </c>
      <c r="D24" s="42"/>
      <c r="E24" s="42"/>
      <c r="F24" s="215">
        <v>48</v>
      </c>
      <c r="G24" s="15" t="s">
        <v>107</v>
      </c>
      <c r="H24" s="133">
        <f>'P4 - Investice'!E51</f>
        <v>0</v>
      </c>
    </row>
    <row r="25" spans="1:14" x14ac:dyDescent="0.2">
      <c r="A25" s="215"/>
      <c r="B25" s="2"/>
      <c r="C25" s="41"/>
      <c r="D25" s="42"/>
      <c r="E25" s="42"/>
      <c r="F25" s="215">
        <v>49</v>
      </c>
      <c r="G25" s="15" t="s">
        <v>289</v>
      </c>
      <c r="H25" s="133">
        <v>0</v>
      </c>
    </row>
    <row r="26" spans="1:14" x14ac:dyDescent="0.2">
      <c r="A26" s="215">
        <v>15</v>
      </c>
      <c r="B26" s="115" t="s">
        <v>122</v>
      </c>
      <c r="C26" s="40">
        <f>SUM(C19:C24)</f>
        <v>6852126</v>
      </c>
      <c r="D26" s="42"/>
      <c r="E26" s="42"/>
      <c r="F26" s="215">
        <v>50</v>
      </c>
      <c r="G26" s="134" t="s">
        <v>258</v>
      </c>
      <c r="H26" s="133">
        <f>'P4 - Investice'!C51</f>
        <v>0</v>
      </c>
    </row>
    <row r="27" spans="1:14" x14ac:dyDescent="0.2">
      <c r="A27" s="216"/>
      <c r="B27" s="217"/>
      <c r="C27" s="41"/>
      <c r="D27" s="42"/>
      <c r="E27" s="42"/>
      <c r="F27" s="215">
        <v>51</v>
      </c>
      <c r="G27" s="134" t="s">
        <v>271</v>
      </c>
      <c r="H27" s="133">
        <f>'P4 - Investice'!E44</f>
        <v>0</v>
      </c>
    </row>
    <row r="28" spans="1:14" ht="25.5" customHeight="1" x14ac:dyDescent="0.2">
      <c r="A28" s="186">
        <v>16</v>
      </c>
      <c r="B28" s="115" t="s">
        <v>238</v>
      </c>
      <c r="C28" s="62">
        <f>+C17-C26</f>
        <v>0</v>
      </c>
      <c r="D28" s="42"/>
      <c r="E28" s="42"/>
      <c r="F28" s="215">
        <v>52</v>
      </c>
      <c r="G28" s="128" t="s">
        <v>278</v>
      </c>
      <c r="H28" s="222">
        <v>0</v>
      </c>
    </row>
    <row r="29" spans="1:14" ht="13.5" thickBot="1" x14ac:dyDescent="0.25">
      <c r="A29" s="271"/>
      <c r="B29" s="272"/>
      <c r="C29" s="273"/>
      <c r="D29" s="42"/>
      <c r="E29" s="42"/>
      <c r="F29" s="223">
        <v>53</v>
      </c>
      <c r="G29" s="134" t="s">
        <v>233</v>
      </c>
      <c r="H29" s="133">
        <f>H12</f>
        <v>0</v>
      </c>
    </row>
    <row r="30" spans="1:14" ht="22.5" x14ac:dyDescent="0.2">
      <c r="C30" s="42"/>
      <c r="D30" s="42"/>
      <c r="E30" s="42"/>
      <c r="F30" s="215">
        <v>54</v>
      </c>
      <c r="G30" s="224" t="s">
        <v>276</v>
      </c>
      <c r="H30" s="225">
        <f>'P4 - Investice'!D51</f>
        <v>0</v>
      </c>
    </row>
    <row r="31" spans="1:14" ht="23.25" thickBot="1" x14ac:dyDescent="0.25">
      <c r="A31" s="24"/>
      <c r="B31" s="14" t="s">
        <v>265</v>
      </c>
      <c r="C31" s="46" t="s">
        <v>127</v>
      </c>
      <c r="D31" s="42"/>
      <c r="E31" s="42"/>
      <c r="F31" s="215">
        <v>55</v>
      </c>
      <c r="G31" s="134" t="s">
        <v>260</v>
      </c>
      <c r="H31" s="133">
        <v>0</v>
      </c>
    </row>
    <row r="32" spans="1:14" x14ac:dyDescent="0.2">
      <c r="A32" s="112">
        <v>17</v>
      </c>
      <c r="B32" s="113" t="s">
        <v>111</v>
      </c>
      <c r="C32" s="226">
        <v>0</v>
      </c>
      <c r="D32" s="42"/>
      <c r="E32" s="42"/>
      <c r="F32" s="215">
        <v>56</v>
      </c>
      <c r="G32" s="221" t="s">
        <v>108</v>
      </c>
      <c r="H32" s="40">
        <f>SUM(H23:H31)</f>
        <v>0</v>
      </c>
    </row>
    <row r="33" spans="1:8" ht="13.5" customHeight="1" x14ac:dyDescent="0.2">
      <c r="A33" s="142">
        <v>18</v>
      </c>
      <c r="B33" s="144" t="s">
        <v>236</v>
      </c>
      <c r="C33" s="227">
        <v>0</v>
      </c>
      <c r="D33" s="42"/>
      <c r="E33" s="42"/>
      <c r="F33" s="215"/>
      <c r="G33" s="221"/>
      <c r="H33" s="40"/>
    </row>
    <row r="34" spans="1:8" x14ac:dyDescent="0.2">
      <c r="A34" s="142">
        <v>19</v>
      </c>
      <c r="B34" s="144" t="s">
        <v>336</v>
      </c>
      <c r="C34" s="227">
        <v>0</v>
      </c>
      <c r="D34" s="42"/>
      <c r="E34" s="42"/>
      <c r="F34" s="215">
        <v>57</v>
      </c>
      <c r="G34" s="221" t="s">
        <v>110</v>
      </c>
      <c r="H34" s="40">
        <f>H10+H21-H32</f>
        <v>55295</v>
      </c>
    </row>
    <row r="35" spans="1:8" x14ac:dyDescent="0.2">
      <c r="A35" s="142"/>
      <c r="B35" s="144"/>
      <c r="C35" s="227"/>
      <c r="D35" s="42"/>
      <c r="E35" s="42"/>
      <c r="F35" s="216"/>
      <c r="G35" s="217"/>
      <c r="H35" s="218"/>
    </row>
    <row r="36" spans="1:8" ht="22.5" x14ac:dyDescent="0.2">
      <c r="A36" s="116">
        <v>20</v>
      </c>
      <c r="B36" s="65" t="s">
        <v>112</v>
      </c>
      <c r="C36" s="41">
        <v>0</v>
      </c>
      <c r="D36" s="42"/>
      <c r="E36" s="42"/>
      <c r="F36" s="215">
        <v>58</v>
      </c>
      <c r="G36" s="134" t="s">
        <v>259</v>
      </c>
      <c r="H36" s="133">
        <v>0</v>
      </c>
    </row>
    <row r="37" spans="1:8" x14ac:dyDescent="0.2">
      <c r="A37" s="116">
        <v>21</v>
      </c>
      <c r="B37" s="65" t="s">
        <v>113</v>
      </c>
      <c r="C37" s="41">
        <v>0</v>
      </c>
      <c r="D37" s="42"/>
      <c r="E37" s="42"/>
      <c r="F37" s="215"/>
      <c r="G37" s="15"/>
      <c r="H37" s="133"/>
    </row>
    <row r="38" spans="1:8" x14ac:dyDescent="0.2">
      <c r="A38" s="116">
        <v>22</v>
      </c>
      <c r="B38" s="65" t="s">
        <v>235</v>
      </c>
      <c r="C38" s="41">
        <v>0</v>
      </c>
      <c r="D38" s="42"/>
      <c r="E38" s="42"/>
      <c r="F38" s="215">
        <v>59</v>
      </c>
      <c r="G38" s="221" t="s">
        <v>288</v>
      </c>
      <c r="H38" s="40">
        <f>H10-H15+H21-H32-H36</f>
        <v>55295</v>
      </c>
    </row>
    <row r="39" spans="1:8" ht="23.25" thickBot="1" x14ac:dyDescent="0.25">
      <c r="A39" s="116">
        <v>23</v>
      </c>
      <c r="B39" s="128" t="s">
        <v>269</v>
      </c>
      <c r="C39" s="41">
        <v>0</v>
      </c>
      <c r="D39" s="228"/>
      <c r="E39" s="228"/>
      <c r="F39" s="229"/>
      <c r="G39" s="230"/>
      <c r="H39" s="231"/>
    </row>
    <row r="40" spans="1:8" x14ac:dyDescent="0.2">
      <c r="A40" s="116">
        <v>24</v>
      </c>
      <c r="B40" s="128" t="s">
        <v>281</v>
      </c>
      <c r="C40" s="41">
        <v>0</v>
      </c>
      <c r="D40" s="228"/>
      <c r="E40" s="228"/>
      <c r="F40" s="232"/>
      <c r="G40" s="25"/>
      <c r="H40" s="233"/>
    </row>
    <row r="41" spans="1:8" ht="22.5" x14ac:dyDescent="0.2">
      <c r="A41" s="116">
        <v>25</v>
      </c>
      <c r="B41" s="128" t="s">
        <v>114</v>
      </c>
      <c r="C41" s="41">
        <v>0</v>
      </c>
      <c r="D41" s="228"/>
      <c r="E41" s="228"/>
    </row>
    <row r="42" spans="1:8" x14ac:dyDescent="0.2">
      <c r="A42" s="116">
        <v>26</v>
      </c>
      <c r="B42" s="65" t="s">
        <v>115</v>
      </c>
      <c r="C42" s="41">
        <v>0</v>
      </c>
      <c r="D42" s="228"/>
      <c r="E42" s="228"/>
    </row>
    <row r="43" spans="1:8" ht="13.5" thickBot="1" x14ac:dyDescent="0.25">
      <c r="A43" s="116">
        <v>27</v>
      </c>
      <c r="B43" s="128" t="s">
        <v>120</v>
      </c>
      <c r="C43" s="41">
        <v>0</v>
      </c>
      <c r="D43" s="42"/>
      <c r="E43" s="42"/>
      <c r="F43" s="42"/>
      <c r="G43" s="234" t="s">
        <v>42</v>
      </c>
      <c r="H43" s="235" t="s">
        <v>127</v>
      </c>
    </row>
    <row r="44" spans="1:8" ht="14.25" customHeight="1" x14ac:dyDescent="0.2">
      <c r="A44" s="116">
        <v>28</v>
      </c>
      <c r="B44" s="67" t="s">
        <v>105</v>
      </c>
      <c r="C44" s="40">
        <f>SUM(C36:C43)</f>
        <v>0</v>
      </c>
      <c r="D44" s="42"/>
      <c r="E44" s="42"/>
      <c r="F44" s="112">
        <v>60</v>
      </c>
      <c r="G44" s="236" t="s">
        <v>111</v>
      </c>
      <c r="H44" s="226">
        <v>16155</v>
      </c>
    </row>
    <row r="45" spans="1:8" x14ac:dyDescent="0.2">
      <c r="A45" s="116"/>
      <c r="C45" s="218"/>
      <c r="D45" s="42"/>
      <c r="E45" s="42"/>
      <c r="F45" s="216"/>
      <c r="G45" s="217"/>
      <c r="H45" s="218"/>
    </row>
    <row r="46" spans="1:8" x14ac:dyDescent="0.2">
      <c r="A46" s="116">
        <v>29</v>
      </c>
      <c r="B46" s="65" t="s">
        <v>38</v>
      </c>
      <c r="C46" s="41">
        <f>'P4 - Investice'!C21</f>
        <v>0</v>
      </c>
      <c r="D46" s="42"/>
      <c r="E46" s="42"/>
      <c r="F46" s="142">
        <v>61</v>
      </c>
      <c r="G46" s="237" t="s">
        <v>240</v>
      </c>
      <c r="H46" s="227">
        <v>0</v>
      </c>
    </row>
    <row r="47" spans="1:8" x14ac:dyDescent="0.2">
      <c r="A47" s="116">
        <v>30</v>
      </c>
      <c r="B47" s="65" t="s">
        <v>37</v>
      </c>
      <c r="C47" s="41">
        <f>'P4 - Investice'!C16</f>
        <v>0</v>
      </c>
      <c r="D47" s="228"/>
      <c r="E47" s="228"/>
      <c r="F47" s="116">
        <v>62</v>
      </c>
      <c r="G47" s="61" t="s">
        <v>116</v>
      </c>
      <c r="H47" s="62">
        <f>SUM(H46:H46)</f>
        <v>0</v>
      </c>
    </row>
    <row r="48" spans="1:8" x14ac:dyDescent="0.2">
      <c r="A48" s="116">
        <v>31</v>
      </c>
      <c r="B48" s="65" t="s">
        <v>254</v>
      </c>
      <c r="C48" s="41">
        <v>0</v>
      </c>
      <c r="D48" s="42"/>
      <c r="E48" s="42"/>
      <c r="F48" s="238"/>
      <c r="G48" s="239"/>
      <c r="H48" s="240"/>
    </row>
    <row r="49" spans="1:8" x14ac:dyDescent="0.2">
      <c r="A49" s="116">
        <v>32</v>
      </c>
      <c r="B49" s="65" t="s">
        <v>255</v>
      </c>
      <c r="C49" s="41">
        <v>0</v>
      </c>
      <c r="D49" s="42"/>
      <c r="E49" s="42"/>
      <c r="F49" s="216"/>
      <c r="G49" s="217"/>
      <c r="H49" s="218"/>
    </row>
    <row r="50" spans="1:8" x14ac:dyDescent="0.2">
      <c r="A50" s="116">
        <v>33</v>
      </c>
      <c r="B50" s="65" t="s">
        <v>36</v>
      </c>
      <c r="C50" s="41">
        <f>'P4 - Investice'!C9</f>
        <v>0</v>
      </c>
      <c r="D50" s="42"/>
      <c r="E50" s="42"/>
      <c r="F50" s="116">
        <v>63</v>
      </c>
      <c r="G50" s="64" t="s">
        <v>43</v>
      </c>
      <c r="H50" s="133">
        <v>0</v>
      </c>
    </row>
    <row r="51" spans="1:8" x14ac:dyDescent="0.2">
      <c r="A51" s="116">
        <v>34</v>
      </c>
      <c r="B51" s="65" t="s">
        <v>39</v>
      </c>
      <c r="C51" s="41"/>
      <c r="D51" s="241"/>
      <c r="E51" s="241"/>
      <c r="F51" s="116">
        <v>64</v>
      </c>
      <c r="G51" s="64" t="s">
        <v>44</v>
      </c>
      <c r="H51" s="133">
        <v>0</v>
      </c>
    </row>
    <row r="52" spans="1:8" x14ac:dyDescent="0.2">
      <c r="A52" s="116">
        <v>35</v>
      </c>
      <c r="B52" s="67" t="s">
        <v>119</v>
      </c>
      <c r="C52" s="40">
        <f>SUM(C46:C51)</f>
        <v>0</v>
      </c>
      <c r="D52" s="241"/>
      <c r="E52" s="241"/>
      <c r="F52" s="116">
        <v>65</v>
      </c>
      <c r="G52" s="61" t="s">
        <v>108</v>
      </c>
      <c r="H52" s="242">
        <f>SUM(H50:H51)</f>
        <v>0</v>
      </c>
    </row>
    <row r="53" spans="1:8" x14ac:dyDescent="0.2">
      <c r="A53" s="129"/>
      <c r="B53" s="124"/>
      <c r="C53" s="41"/>
      <c r="D53" s="241"/>
      <c r="E53" s="241"/>
      <c r="F53" s="238"/>
      <c r="G53" s="239"/>
      <c r="H53" s="240"/>
    </row>
    <row r="54" spans="1:8" x14ac:dyDescent="0.2">
      <c r="A54" s="116">
        <v>36</v>
      </c>
      <c r="B54" s="67" t="s">
        <v>110</v>
      </c>
      <c r="C54" s="40">
        <f>+C32+C44-C52</f>
        <v>0</v>
      </c>
      <c r="D54" s="241"/>
      <c r="E54" s="241"/>
      <c r="F54" s="116">
        <v>66</v>
      </c>
      <c r="G54" s="61" t="s">
        <v>110</v>
      </c>
      <c r="H54" s="62">
        <f>+H44+H47-H52</f>
        <v>16155</v>
      </c>
    </row>
    <row r="55" spans="1:8" ht="13.5" thickBot="1" x14ac:dyDescent="0.25">
      <c r="A55" s="130"/>
      <c r="B55" s="131"/>
      <c r="C55" s="243"/>
      <c r="D55" s="241"/>
      <c r="E55" s="241"/>
      <c r="F55" s="244"/>
      <c r="G55" s="245"/>
      <c r="H55" s="246"/>
    </row>
    <row r="56" spans="1:8" x14ac:dyDescent="0.2">
      <c r="D56" s="124"/>
      <c r="E56" s="124"/>
    </row>
    <row r="57" spans="1:8" x14ac:dyDescent="0.2">
      <c r="B57" s="24"/>
      <c r="C57" s="42"/>
      <c r="D57" s="241"/>
      <c r="E57" s="241"/>
      <c r="H57" s="13"/>
    </row>
    <row r="58" spans="1:8" s="47" customFormat="1" x14ac:dyDescent="0.2">
      <c r="A58" s="45" t="s">
        <v>346</v>
      </c>
      <c r="B58" s="45" t="s">
        <v>346</v>
      </c>
      <c r="C58" s="197" t="s">
        <v>340</v>
      </c>
      <c r="D58" s="42"/>
      <c r="E58" s="42"/>
      <c r="G58" s="24" t="s">
        <v>46</v>
      </c>
    </row>
    <row r="59" spans="1:8" s="73" customFormat="1" ht="15" customHeight="1" x14ac:dyDescent="0.2">
      <c r="A59" s="24"/>
      <c r="B59" s="24"/>
      <c r="C59" s="24"/>
      <c r="D59" s="24"/>
      <c r="E59" s="24"/>
      <c r="F59" s="47"/>
      <c r="G59" s="24"/>
      <c r="H59" s="13"/>
    </row>
    <row r="60" spans="1:8" s="73" customFormat="1" ht="15" customHeight="1" x14ac:dyDescent="0.2">
      <c r="A60" s="45" t="s">
        <v>342</v>
      </c>
      <c r="B60" s="45" t="s">
        <v>342</v>
      </c>
      <c r="C60" s="197" t="s">
        <v>340</v>
      </c>
      <c r="D60" s="24"/>
      <c r="E60" s="24"/>
      <c r="F60" s="24"/>
      <c r="G60" s="24" t="s">
        <v>46</v>
      </c>
    </row>
    <row r="61" spans="1:8" s="73" customFormat="1" ht="15" customHeight="1" x14ac:dyDescent="0.2">
      <c r="A61" s="47"/>
      <c r="B61" s="24"/>
      <c r="C61" s="197"/>
      <c r="D61" s="24"/>
      <c r="E61" s="24"/>
      <c r="F61" s="24"/>
      <c r="G61" s="24"/>
    </row>
    <row r="62" spans="1:8" s="73" customFormat="1" ht="15" customHeight="1" x14ac:dyDescent="0.2">
      <c r="A62" s="290" t="s">
        <v>329</v>
      </c>
      <c r="B62" s="292"/>
      <c r="C62" s="24" t="s">
        <v>45</v>
      </c>
      <c r="D62" s="24"/>
      <c r="E62" s="24"/>
      <c r="F62" s="24"/>
      <c r="G62" s="24" t="s">
        <v>46</v>
      </c>
    </row>
    <row r="63" spans="1:8" s="73" customFormat="1" ht="15" customHeight="1" x14ac:dyDescent="0.2">
      <c r="A63" s="177"/>
      <c r="B63" s="75"/>
      <c r="D63" s="24"/>
      <c r="E63" s="24"/>
      <c r="F63" s="24"/>
      <c r="H63" s="46"/>
    </row>
    <row r="64" spans="1:8" s="73" customFormat="1" ht="15" customHeight="1" x14ac:dyDescent="0.2">
      <c r="A64" s="177"/>
      <c r="F64" s="24"/>
      <c r="G64" s="24"/>
      <c r="H64" s="91"/>
    </row>
    <row r="65" spans="1:8" s="73" customFormat="1" ht="15" customHeight="1" x14ac:dyDescent="0.2">
      <c r="A65" s="34"/>
      <c r="B65" s="190"/>
      <c r="C65" s="34"/>
      <c r="F65" s="24"/>
      <c r="G65" s="24"/>
      <c r="H65" s="91"/>
    </row>
    <row r="66" spans="1:8" s="47" customFormat="1" ht="17.25" customHeight="1" x14ac:dyDescent="0.2">
      <c r="A66" s="118"/>
      <c r="B66" s="34"/>
      <c r="C66" s="34"/>
      <c r="D66" s="24"/>
      <c r="E66" s="24"/>
      <c r="F66" s="73"/>
      <c r="G66" s="73"/>
      <c r="H66" s="73"/>
    </row>
    <row r="67" spans="1:8" s="47" customFormat="1" x14ac:dyDescent="0.2">
      <c r="A67" s="290"/>
      <c r="B67" s="291"/>
      <c r="C67" s="24"/>
      <c r="D67" s="24"/>
      <c r="E67" s="24"/>
      <c r="F67" s="73"/>
      <c r="G67" s="73"/>
      <c r="H67" s="73"/>
    </row>
    <row r="68" spans="1:8" s="47" customFormat="1" x14ac:dyDescent="0.2">
      <c r="A68" s="118"/>
      <c r="B68" s="24"/>
      <c r="C68" s="24"/>
      <c r="D68" s="24"/>
      <c r="E68" s="24"/>
      <c r="F68" s="118"/>
      <c r="G68" s="73"/>
      <c r="H68" s="73"/>
    </row>
    <row r="69" spans="1:8" x14ac:dyDescent="0.2">
      <c r="A69" s="290"/>
      <c r="B69" s="291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290"/>
      <c r="B71" s="291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9">
    <mergeCell ref="A69:B69"/>
    <mergeCell ref="A71:B71"/>
    <mergeCell ref="A7:H7"/>
    <mergeCell ref="A1:B1"/>
    <mergeCell ref="A2:B2"/>
    <mergeCell ref="B4:H4"/>
    <mergeCell ref="A6:H6"/>
    <mergeCell ref="A67:B67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58"/>
  <sheetViews>
    <sheetView topLeftCell="A11" zoomScaleNormal="100" workbookViewId="0">
      <selection activeCell="B65" sqref="B65"/>
    </sheetView>
  </sheetViews>
  <sheetFormatPr defaultColWidth="9.28515625" defaultRowHeight="12.75" x14ac:dyDescent="0.2"/>
  <cols>
    <col min="1" max="1" width="3.42578125" style="118" customWidth="1"/>
    <col min="2" max="2" width="51.5703125" style="118" customWidth="1"/>
    <col min="3" max="3" width="4" style="118" customWidth="1"/>
    <col min="4" max="4" width="17.28515625" style="118" customWidth="1"/>
    <col min="5" max="5" width="7" style="118" customWidth="1"/>
    <col min="6" max="6" width="5.5703125" style="118" customWidth="1"/>
    <col min="7" max="7" width="0.28515625" style="118" customWidth="1"/>
    <col min="8" max="8" width="11" style="118" customWidth="1"/>
    <col min="9" max="16384" width="9.28515625" style="118"/>
  </cols>
  <sheetData>
    <row r="1" spans="1:8" x14ac:dyDescent="0.2">
      <c r="A1" s="45" t="s">
        <v>0</v>
      </c>
      <c r="B1" s="91"/>
      <c r="C1" s="24"/>
      <c r="D1" s="46" t="s">
        <v>47</v>
      </c>
      <c r="E1" s="46"/>
    </row>
    <row r="2" spans="1:8" x14ac:dyDescent="0.2">
      <c r="A2" s="45" t="s">
        <v>129</v>
      </c>
      <c r="B2" s="45"/>
      <c r="C2" s="24"/>
      <c r="D2" s="46" t="s">
        <v>135</v>
      </c>
      <c r="E2" s="74">
        <f>'P1 - Přehled'!H2</f>
        <v>1459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275" t="s">
        <v>321</v>
      </c>
      <c r="B4" s="275"/>
      <c r="C4" s="275"/>
      <c r="D4" s="275"/>
      <c r="E4" s="275"/>
    </row>
    <row r="5" spans="1:8" x14ac:dyDescent="0.2">
      <c r="A5" s="296" t="s">
        <v>251</v>
      </c>
      <c r="B5" s="297"/>
      <c r="C5" s="297"/>
      <c r="D5" s="297"/>
      <c r="E5" s="297"/>
    </row>
    <row r="6" spans="1:8" x14ac:dyDescent="0.2">
      <c r="A6" s="274"/>
      <c r="B6" s="292"/>
      <c r="C6" s="292"/>
      <c r="D6" s="292"/>
      <c r="E6" s="292"/>
      <c r="F6" s="292"/>
      <c r="G6" s="292"/>
      <c r="H6" s="292"/>
    </row>
    <row r="7" spans="1:8" ht="37.5" customHeight="1" x14ac:dyDescent="0.2">
      <c r="A7" s="276" t="str">
        <f>'P1 - Přehled'!A6:H6</f>
        <v>Základní škola a Mateřská škola při dětské léčebně, Cvikov, Ústavní 531, příspěvková organizace</v>
      </c>
      <c r="B7" s="298"/>
      <c r="C7" s="298"/>
      <c r="D7" s="298"/>
      <c r="E7" s="298"/>
      <c r="F7" s="192"/>
      <c r="G7" s="191"/>
      <c r="H7" s="192"/>
    </row>
    <row r="8" spans="1:8" x14ac:dyDescent="0.2">
      <c r="A8" s="274"/>
      <c r="B8" s="292"/>
      <c r="C8" s="292"/>
      <c r="D8" s="292"/>
      <c r="E8" s="292"/>
      <c r="F8" s="292"/>
      <c r="G8" s="292"/>
      <c r="H8" s="292"/>
    </row>
    <row r="9" spans="1:8" ht="13.5" thickBot="1" x14ac:dyDescent="0.25">
      <c r="A9" s="293" t="s">
        <v>48</v>
      </c>
      <c r="B9" s="293"/>
      <c r="C9" s="293"/>
      <c r="D9" s="46" t="s">
        <v>127</v>
      </c>
      <c r="E9" s="24"/>
    </row>
    <row r="10" spans="1:8" x14ac:dyDescent="0.2">
      <c r="A10" s="92">
        <v>1</v>
      </c>
      <c r="B10" s="93" t="s">
        <v>49</v>
      </c>
      <c r="C10" s="94"/>
      <c r="D10" s="111">
        <v>0</v>
      </c>
      <c r="E10" s="24"/>
    </row>
    <row r="11" spans="1:8" x14ac:dyDescent="0.2">
      <c r="A11" s="95">
        <v>2</v>
      </c>
      <c r="B11" s="96" t="s">
        <v>50</v>
      </c>
      <c r="C11" s="97"/>
      <c r="D11" s="41">
        <v>591320</v>
      </c>
      <c r="E11" s="24"/>
    </row>
    <row r="12" spans="1:8" x14ac:dyDescent="0.2">
      <c r="A12" s="95"/>
      <c r="B12" s="96" t="s">
        <v>285</v>
      </c>
      <c r="C12" s="97"/>
      <c r="D12" s="41"/>
      <c r="E12" s="24"/>
    </row>
    <row r="13" spans="1:8" x14ac:dyDescent="0.2">
      <c r="A13" s="95">
        <v>3</v>
      </c>
      <c r="B13" s="98" t="s">
        <v>292</v>
      </c>
      <c r="C13" s="97"/>
      <c r="D13" s="41">
        <v>233360</v>
      </c>
      <c r="E13" s="24"/>
    </row>
    <row r="14" spans="1:8" x14ac:dyDescent="0.2">
      <c r="A14" s="95">
        <v>4</v>
      </c>
      <c r="B14" s="98" t="s">
        <v>54</v>
      </c>
      <c r="C14" s="97"/>
      <c r="D14" s="41">
        <v>10000</v>
      </c>
    </row>
    <row r="15" spans="1:8" x14ac:dyDescent="0.2">
      <c r="A15" s="95">
        <v>5</v>
      </c>
      <c r="B15" s="96" t="s">
        <v>123</v>
      </c>
      <c r="C15" s="97"/>
      <c r="D15" s="41">
        <v>8</v>
      </c>
      <c r="E15" s="24"/>
    </row>
    <row r="16" spans="1:8" x14ac:dyDescent="0.2">
      <c r="A16" s="95">
        <v>6</v>
      </c>
      <c r="B16" s="96" t="s">
        <v>51</v>
      </c>
      <c r="C16" s="97"/>
      <c r="D16" s="41">
        <v>0</v>
      </c>
      <c r="E16" s="24"/>
    </row>
    <row r="17" spans="1:5" x14ac:dyDescent="0.2">
      <c r="A17" s="95"/>
      <c r="B17" s="96"/>
      <c r="C17" s="97"/>
      <c r="D17" s="41"/>
      <c r="E17" s="24"/>
    </row>
    <row r="18" spans="1:5" x14ac:dyDescent="0.2">
      <c r="A18" s="95">
        <v>7</v>
      </c>
      <c r="B18" s="96" t="s">
        <v>52</v>
      </c>
      <c r="C18" s="97"/>
      <c r="D18" s="66">
        <f>'P2 - Bilance'!H32</f>
        <v>0</v>
      </c>
      <c r="E18" s="24"/>
    </row>
    <row r="19" spans="1:5" x14ac:dyDescent="0.2">
      <c r="A19" s="95">
        <v>8</v>
      </c>
      <c r="B19" s="98" t="s">
        <v>241</v>
      </c>
      <c r="C19" s="97"/>
      <c r="D19" s="66">
        <f>'P2 - Bilance'!C50</f>
        <v>0</v>
      </c>
      <c r="E19" s="24"/>
    </row>
    <row r="20" spans="1:5" x14ac:dyDescent="0.2">
      <c r="A20" s="95">
        <v>9</v>
      </c>
      <c r="B20" s="98" t="s">
        <v>53</v>
      </c>
      <c r="C20" s="97"/>
      <c r="D20" s="41">
        <f>'P2 - Bilance'!H52</f>
        <v>0</v>
      </c>
      <c r="E20" s="24"/>
    </row>
    <row r="21" spans="1:5" x14ac:dyDescent="0.2">
      <c r="A21" s="95">
        <v>10</v>
      </c>
      <c r="B21" s="96" t="s">
        <v>286</v>
      </c>
      <c r="C21" s="97"/>
      <c r="D21" s="41">
        <f>'P2 - Bilance'!C46+'P2 - Bilance'!C47</f>
        <v>0</v>
      </c>
      <c r="E21" s="24"/>
    </row>
    <row r="22" spans="1:5" x14ac:dyDescent="0.2">
      <c r="A22" s="95"/>
      <c r="C22" s="97"/>
      <c r="D22" s="41"/>
      <c r="E22" s="24"/>
    </row>
    <row r="23" spans="1:5" x14ac:dyDescent="0.2">
      <c r="A23" s="95" t="s">
        <v>279</v>
      </c>
      <c r="B23" s="96" t="s">
        <v>267</v>
      </c>
      <c r="C23" s="97"/>
      <c r="D23" s="176">
        <v>0</v>
      </c>
      <c r="E23" s="24"/>
    </row>
    <row r="24" spans="1:5" x14ac:dyDescent="0.2">
      <c r="A24" s="95" t="s">
        <v>280</v>
      </c>
      <c r="B24" s="96"/>
      <c r="C24" s="97"/>
      <c r="D24" s="176"/>
      <c r="E24" s="24"/>
    </row>
    <row r="25" spans="1:5" x14ac:dyDescent="0.2">
      <c r="A25" s="95" t="s">
        <v>290</v>
      </c>
      <c r="B25" s="96" t="s">
        <v>266</v>
      </c>
      <c r="C25" s="97"/>
      <c r="D25" s="176">
        <v>0</v>
      </c>
      <c r="E25" s="24"/>
    </row>
    <row r="26" spans="1:5" x14ac:dyDescent="0.2">
      <c r="A26" s="200" t="s">
        <v>291</v>
      </c>
      <c r="B26" s="96"/>
      <c r="C26" s="97"/>
      <c r="D26" s="176"/>
      <c r="E26" s="24"/>
    </row>
    <row r="27" spans="1:5" ht="13.5" thickBot="1" x14ac:dyDescent="0.25">
      <c r="A27" s="99">
        <v>13</v>
      </c>
      <c r="B27" s="100" t="s">
        <v>55</v>
      </c>
      <c r="C27" s="100"/>
      <c r="D27" s="117">
        <v>0</v>
      </c>
      <c r="E27" s="24"/>
    </row>
    <row r="28" spans="1:5" x14ac:dyDescent="0.2">
      <c r="A28" s="43"/>
      <c r="B28" s="127"/>
      <c r="C28" s="127"/>
      <c r="D28" s="43"/>
      <c r="E28" s="24"/>
    </row>
    <row r="29" spans="1:5" ht="13.5" thickBot="1" x14ac:dyDescent="0.25">
      <c r="A29" s="294" t="s">
        <v>277</v>
      </c>
      <c r="B29" s="294"/>
      <c r="C29" s="294"/>
      <c r="D29" s="101" t="s">
        <v>127</v>
      </c>
      <c r="E29" s="24"/>
    </row>
    <row r="30" spans="1:5" x14ac:dyDescent="0.2">
      <c r="A30" s="102">
        <v>14</v>
      </c>
      <c r="B30" s="248" t="s">
        <v>330</v>
      </c>
      <c r="C30" s="94"/>
      <c r="D30" s="111">
        <v>0</v>
      </c>
      <c r="E30" s="24"/>
    </row>
    <row r="31" spans="1:5" x14ac:dyDescent="0.2">
      <c r="A31" s="95">
        <v>15</v>
      </c>
      <c r="B31" s="259" t="s">
        <v>341</v>
      </c>
      <c r="C31" s="97"/>
      <c r="D31" s="219">
        <v>233360</v>
      </c>
      <c r="E31" s="24"/>
    </row>
    <row r="32" spans="1:5" x14ac:dyDescent="0.2">
      <c r="A32" s="95">
        <v>16</v>
      </c>
      <c r="B32" s="247"/>
      <c r="C32" s="97"/>
      <c r="D32" s="114">
        <v>0</v>
      </c>
      <c r="E32" s="24"/>
    </row>
    <row r="33" spans="1:6" x14ac:dyDescent="0.2">
      <c r="A33" s="95">
        <v>17</v>
      </c>
      <c r="B33" s="247"/>
      <c r="C33" s="97"/>
      <c r="D33" s="114">
        <v>0</v>
      </c>
      <c r="E33" s="24"/>
    </row>
    <row r="34" spans="1:6" x14ac:dyDescent="0.2">
      <c r="A34" s="95">
        <v>18</v>
      </c>
      <c r="B34" s="103"/>
      <c r="C34" s="97"/>
      <c r="D34" s="114"/>
      <c r="E34" s="24"/>
    </row>
    <row r="35" spans="1:6" x14ac:dyDescent="0.2">
      <c r="A35" s="95">
        <v>19</v>
      </c>
      <c r="B35" s="103"/>
      <c r="C35" s="97"/>
      <c r="D35" s="114"/>
      <c r="E35" s="24"/>
    </row>
    <row r="36" spans="1:6" ht="13.5" thickBot="1" x14ac:dyDescent="0.25">
      <c r="A36" s="201">
        <v>20</v>
      </c>
      <c r="B36" s="202"/>
      <c r="C36" s="100"/>
      <c r="D36" s="117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295" t="s">
        <v>56</v>
      </c>
      <c r="C38" s="295"/>
      <c r="D38" s="101" t="s">
        <v>127</v>
      </c>
      <c r="E38" s="24"/>
    </row>
    <row r="39" spans="1:6" x14ac:dyDescent="0.2">
      <c r="A39" s="188">
        <v>21</v>
      </c>
      <c r="B39" s="106" t="s">
        <v>76</v>
      </c>
      <c r="C39" s="94"/>
      <c r="D39" s="111">
        <v>0</v>
      </c>
      <c r="E39" s="6"/>
    </row>
    <row r="40" spans="1:6" s="73" customFormat="1" ht="15" customHeight="1" x14ac:dyDescent="0.2">
      <c r="A40" s="187">
        <v>22</v>
      </c>
      <c r="B40" s="109" t="s">
        <v>293</v>
      </c>
      <c r="C40" s="97"/>
      <c r="D40" s="143">
        <v>0</v>
      </c>
      <c r="E40" s="45"/>
    </row>
    <row r="41" spans="1:6" s="73" customFormat="1" ht="15" customHeight="1" x14ac:dyDescent="0.2">
      <c r="A41" s="95">
        <v>23</v>
      </c>
      <c r="B41" s="103" t="s">
        <v>268</v>
      </c>
      <c r="C41" s="97"/>
      <c r="D41" s="41">
        <v>0</v>
      </c>
      <c r="E41" s="24"/>
    </row>
    <row r="42" spans="1:6" s="73" customFormat="1" ht="15" customHeight="1" thickBot="1" x14ac:dyDescent="0.25">
      <c r="A42" s="104">
        <v>24</v>
      </c>
      <c r="B42" s="107" t="s">
        <v>131</v>
      </c>
      <c r="C42" s="100"/>
      <c r="D42" s="138">
        <v>0</v>
      </c>
      <c r="E42" s="45"/>
    </row>
    <row r="43" spans="1:6" s="73" customFormat="1" ht="15" customHeight="1" x14ac:dyDescent="0.2">
      <c r="A43" s="108"/>
      <c r="B43" s="44"/>
      <c r="C43" s="43"/>
      <c r="D43" s="43"/>
      <c r="E43" s="24"/>
    </row>
    <row r="44" spans="1:6" s="73" customFormat="1" ht="15" customHeight="1" thickBot="1" x14ac:dyDescent="0.25">
      <c r="A44" s="295" t="s">
        <v>128</v>
      </c>
      <c r="B44" s="295"/>
      <c r="C44" s="295"/>
      <c r="D44" s="295"/>
      <c r="E44" s="45"/>
    </row>
    <row r="45" spans="1:6" s="73" customFormat="1" ht="15" customHeight="1" x14ac:dyDescent="0.2">
      <c r="A45" s="102">
        <v>25</v>
      </c>
      <c r="B45" s="93" t="s">
        <v>296</v>
      </c>
      <c r="C45" s="94"/>
      <c r="D45" s="137">
        <v>0</v>
      </c>
    </row>
    <row r="46" spans="1:6" s="73" customFormat="1" ht="15" customHeight="1" x14ac:dyDescent="0.2">
      <c r="A46" s="95">
        <v>26</v>
      </c>
      <c r="B46" s="109"/>
      <c r="C46" s="97"/>
      <c r="D46" s="66"/>
      <c r="E46" s="91"/>
    </row>
    <row r="47" spans="1:6" ht="13.5" thickBot="1" x14ac:dyDescent="0.25">
      <c r="A47" s="104">
        <v>27</v>
      </c>
      <c r="B47" s="105"/>
      <c r="C47" s="100"/>
      <c r="D47" s="138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344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345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343</v>
      </c>
      <c r="B53" s="45"/>
      <c r="C53" s="45"/>
      <c r="D53" s="45"/>
    </row>
    <row r="54" spans="1:5" x14ac:dyDescent="0.2">
      <c r="A54" s="73"/>
      <c r="B54" s="73"/>
      <c r="C54" s="73"/>
      <c r="D54" s="73"/>
    </row>
    <row r="55" spans="1:5" x14ac:dyDescent="0.2">
      <c r="A55" s="91"/>
      <c r="B55" s="91"/>
      <c r="C55" s="91"/>
      <c r="D55" s="91"/>
    </row>
    <row r="56" spans="1:5" x14ac:dyDescent="0.2">
      <c r="A56" s="24"/>
      <c r="B56" s="75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H65"/>
  <sheetViews>
    <sheetView zoomScaleNormal="100" workbookViewId="0">
      <selection activeCell="D29" sqref="D29"/>
    </sheetView>
  </sheetViews>
  <sheetFormatPr defaultColWidth="9.28515625" defaultRowHeight="12.75" x14ac:dyDescent="0.2"/>
  <cols>
    <col min="1" max="1" width="35.85546875" style="125" customWidth="1"/>
    <col min="2" max="5" width="17.5703125" style="125" customWidth="1"/>
    <col min="6" max="6" width="7.42578125" style="125" customWidth="1"/>
    <col min="7" max="7" width="10.5703125" style="125" customWidth="1"/>
    <col min="8" max="8" width="2.42578125" style="125" customWidth="1"/>
    <col min="9" max="16384" width="9.28515625" style="125"/>
  </cols>
  <sheetData>
    <row r="1" spans="1:8" x14ac:dyDescent="0.2">
      <c r="A1" s="79" t="s">
        <v>0</v>
      </c>
      <c r="E1" s="80" t="s">
        <v>57</v>
      </c>
    </row>
    <row r="2" spans="1:8" x14ac:dyDescent="0.2">
      <c r="A2" s="79" t="s">
        <v>129</v>
      </c>
      <c r="E2" s="80" t="s">
        <v>135</v>
      </c>
      <c r="F2" s="198">
        <f>'P1 - Přehled'!H2</f>
        <v>1459</v>
      </c>
    </row>
    <row r="3" spans="1:8" x14ac:dyDescent="0.2">
      <c r="A3" s="299" t="s">
        <v>324</v>
      </c>
      <c r="B3" s="299"/>
      <c r="C3" s="299"/>
      <c r="D3" s="299"/>
      <c r="E3" s="299"/>
      <c r="F3" s="299"/>
    </row>
    <row r="4" spans="1:8" x14ac:dyDescent="0.2">
      <c r="A4" s="81"/>
      <c r="B4" s="81"/>
      <c r="C4" s="81"/>
      <c r="D4" s="81"/>
      <c r="E4" s="81"/>
      <c r="F4" s="81"/>
    </row>
    <row r="5" spans="1:8" ht="39" customHeight="1" x14ac:dyDescent="0.2">
      <c r="A5" s="276" t="str">
        <f>'P1 - Přehled'!A6:H6</f>
        <v>Základní škola a Mateřská škola při dětské léčebně, Cvikov, Ústavní 531, příspěvková organizace</v>
      </c>
      <c r="B5" s="298"/>
      <c r="C5" s="298"/>
      <c r="D5" s="298"/>
      <c r="E5" s="298"/>
      <c r="F5" s="298"/>
      <c r="G5" s="192"/>
      <c r="H5" s="192"/>
    </row>
    <row r="6" spans="1:8" x14ac:dyDescent="0.2">
      <c r="A6" s="126"/>
      <c r="B6" s="126"/>
      <c r="C6" s="126"/>
      <c r="D6" s="126"/>
      <c r="E6" s="126"/>
      <c r="F6" s="126"/>
    </row>
    <row r="7" spans="1:8" x14ac:dyDescent="0.2">
      <c r="A7" s="299" t="s">
        <v>133</v>
      </c>
      <c r="B7" s="299"/>
      <c r="C7" s="299"/>
      <c r="D7" s="299"/>
      <c r="E7" s="299"/>
      <c r="F7" s="299"/>
    </row>
    <row r="8" spans="1:8" x14ac:dyDescent="0.2">
      <c r="A8" s="302" t="s">
        <v>58</v>
      </c>
      <c r="B8" s="303" t="s">
        <v>59</v>
      </c>
      <c r="C8" s="82" t="s">
        <v>242</v>
      </c>
      <c r="D8" s="82" t="s">
        <v>252</v>
      </c>
      <c r="E8" s="189" t="s">
        <v>127</v>
      </c>
      <c r="F8" s="83"/>
      <c r="G8" s="84"/>
      <c r="H8" s="84"/>
    </row>
    <row r="9" spans="1:8" x14ac:dyDescent="0.2">
      <c r="A9" s="302" t="s">
        <v>130</v>
      </c>
      <c r="B9" s="303">
        <f>SUM(B10:B12)</f>
        <v>0</v>
      </c>
      <c r="C9" s="86">
        <f>SUM(C10:C12)</f>
        <v>0</v>
      </c>
      <c r="D9" s="86">
        <f>SUM(D10:D12)</f>
        <v>0</v>
      </c>
      <c r="E9" s="301" t="s">
        <v>60</v>
      </c>
      <c r="F9" s="301"/>
      <c r="G9" s="84"/>
    </row>
    <row r="10" spans="1:8" x14ac:dyDescent="0.2">
      <c r="A10" s="302"/>
      <c r="B10" s="303"/>
      <c r="C10" s="89"/>
      <c r="D10" s="87"/>
      <c r="E10" s="301" t="s">
        <v>132</v>
      </c>
      <c r="F10" s="301"/>
      <c r="G10" s="84"/>
    </row>
    <row r="11" spans="1:8" x14ac:dyDescent="0.2">
      <c r="A11" s="302"/>
      <c r="B11" s="303"/>
      <c r="C11" s="89"/>
      <c r="D11" s="87"/>
      <c r="E11" s="301"/>
      <c r="F11" s="301"/>
      <c r="G11" s="84"/>
    </row>
    <row r="12" spans="1:8" x14ac:dyDescent="0.2">
      <c r="A12" s="302"/>
      <c r="B12" s="303"/>
      <c r="C12" s="89"/>
      <c r="D12" s="87"/>
      <c r="E12" s="84"/>
      <c r="F12" s="84"/>
      <c r="G12" s="84"/>
    </row>
    <row r="13" spans="1:8" x14ac:dyDescent="0.2">
      <c r="A13" s="84"/>
      <c r="B13" s="84"/>
      <c r="C13" s="84"/>
      <c r="D13" s="84"/>
      <c r="E13" s="84"/>
      <c r="F13" s="80"/>
      <c r="G13" s="84"/>
    </row>
    <row r="14" spans="1:8" x14ac:dyDescent="0.2">
      <c r="A14" s="299" t="s">
        <v>272</v>
      </c>
      <c r="B14" s="299"/>
      <c r="C14" s="299"/>
      <c r="D14" s="299"/>
      <c r="E14" s="299"/>
      <c r="F14" s="299"/>
      <c r="G14" s="84"/>
    </row>
    <row r="15" spans="1:8" x14ac:dyDescent="0.2">
      <c r="A15" s="304" t="s">
        <v>58</v>
      </c>
      <c r="B15" s="305"/>
      <c r="C15" s="82" t="s">
        <v>242</v>
      </c>
      <c r="D15" s="82" t="s">
        <v>299</v>
      </c>
    </row>
    <row r="16" spans="1:8" x14ac:dyDescent="0.2">
      <c r="A16" s="302" t="s">
        <v>61</v>
      </c>
      <c r="B16" s="303"/>
      <c r="C16" s="86">
        <f>SUM(C17:C20)</f>
        <v>0</v>
      </c>
      <c r="D16" s="206" t="s">
        <v>308</v>
      </c>
    </row>
    <row r="17" spans="1:7" x14ac:dyDescent="0.2">
      <c r="A17" s="306"/>
      <c r="B17" s="303"/>
      <c r="C17" s="89"/>
      <c r="D17" s="204"/>
    </row>
    <row r="18" spans="1:7" x14ac:dyDescent="0.2">
      <c r="A18" s="306"/>
      <c r="B18" s="303"/>
      <c r="C18" s="89"/>
      <c r="D18" s="204"/>
    </row>
    <row r="19" spans="1:7" x14ac:dyDescent="0.2">
      <c r="A19" s="306"/>
      <c r="B19" s="303"/>
      <c r="C19" s="89"/>
      <c r="D19" s="204"/>
      <c r="E19" s="307"/>
      <c r="F19" s="308"/>
    </row>
    <row r="20" spans="1:7" x14ac:dyDescent="0.2">
      <c r="A20" s="306"/>
      <c r="B20" s="303"/>
      <c r="C20" s="89"/>
      <c r="D20" s="87"/>
    </row>
    <row r="21" spans="1:7" x14ac:dyDescent="0.2">
      <c r="A21" s="302" t="s">
        <v>62</v>
      </c>
      <c r="B21" s="303">
        <f>SUM(B22:B27)</f>
        <v>0</v>
      </c>
      <c r="C21" s="86">
        <f>SUM(C22:C27)</f>
        <v>0</v>
      </c>
      <c r="D21" s="206" t="s">
        <v>308</v>
      </c>
    </row>
    <row r="22" spans="1:7" x14ac:dyDescent="0.2">
      <c r="A22" s="306"/>
      <c r="B22" s="303"/>
      <c r="C22" s="89"/>
      <c r="D22" s="87"/>
    </row>
    <row r="23" spans="1:7" x14ac:dyDescent="0.2">
      <c r="A23" s="306"/>
      <c r="B23" s="303"/>
      <c r="C23" s="89"/>
      <c r="D23" s="87"/>
    </row>
    <row r="24" spans="1:7" x14ac:dyDescent="0.2">
      <c r="A24" s="306"/>
      <c r="B24" s="303"/>
      <c r="C24" s="89"/>
      <c r="D24" s="87"/>
    </row>
    <row r="25" spans="1:7" x14ac:dyDescent="0.2">
      <c r="A25" s="306"/>
      <c r="B25" s="303"/>
      <c r="C25" s="89"/>
      <c r="D25" s="87"/>
    </row>
    <row r="26" spans="1:7" x14ac:dyDescent="0.2">
      <c r="A26" s="306"/>
      <c r="B26" s="303"/>
      <c r="C26" s="249"/>
      <c r="D26" s="87"/>
    </row>
    <row r="27" spans="1:7" x14ac:dyDescent="0.2">
      <c r="A27" s="306"/>
      <c r="B27" s="303"/>
      <c r="C27" s="89"/>
      <c r="D27" s="87"/>
    </row>
    <row r="28" spans="1:7" x14ac:dyDescent="0.2">
      <c r="A28" s="84"/>
      <c r="B28" s="84"/>
      <c r="C28" s="84"/>
      <c r="D28" s="90"/>
      <c r="E28" s="84"/>
      <c r="F28" s="84"/>
      <c r="G28" s="84"/>
    </row>
    <row r="29" spans="1:7" s="84" customFormat="1" ht="15" customHeight="1" x14ac:dyDescent="0.2">
      <c r="A29" s="84" t="s">
        <v>312</v>
      </c>
      <c r="B29" s="278" t="s">
        <v>338</v>
      </c>
      <c r="C29" s="278"/>
      <c r="D29" s="197" t="s">
        <v>340</v>
      </c>
      <c r="E29" s="84" t="s">
        <v>46</v>
      </c>
    </row>
    <row r="30" spans="1:7" s="84" customFormat="1" ht="15" customHeight="1" x14ac:dyDescent="0.2">
      <c r="B30" s="13"/>
      <c r="C30" s="13"/>
      <c r="D30" s="90"/>
    </row>
    <row r="31" spans="1:7" s="84" customFormat="1" ht="15" customHeight="1" x14ac:dyDescent="0.2">
      <c r="A31" s="84" t="s">
        <v>313</v>
      </c>
      <c r="B31" s="278" t="s">
        <v>339</v>
      </c>
      <c r="C31" s="278"/>
      <c r="D31" s="197" t="s">
        <v>340</v>
      </c>
      <c r="E31" s="84" t="s">
        <v>46</v>
      </c>
    </row>
    <row r="32" spans="1:7" s="84" customFormat="1" ht="15" customHeight="1" x14ac:dyDescent="0.2">
      <c r="B32" s="189"/>
      <c r="C32" s="189"/>
      <c r="D32" s="90"/>
    </row>
    <row r="33" spans="1:7" s="84" customFormat="1" ht="15" customHeight="1" x14ac:dyDescent="0.2">
      <c r="A33" s="84" t="s">
        <v>311</v>
      </c>
      <c r="B33" s="300" t="s">
        <v>273</v>
      </c>
      <c r="C33" s="300"/>
      <c r="D33" s="197" t="s">
        <v>136</v>
      </c>
      <c r="E33" s="84" t="s">
        <v>46</v>
      </c>
    </row>
    <row r="34" spans="1:7" x14ac:dyDescent="0.2">
      <c r="A34" s="84"/>
      <c r="B34" s="84"/>
      <c r="C34" s="84"/>
      <c r="D34" s="84"/>
      <c r="E34" s="84"/>
      <c r="F34" s="84"/>
      <c r="G34" s="84"/>
    </row>
    <row r="36" spans="1:7" x14ac:dyDescent="0.2">
      <c r="A36" s="79" t="s">
        <v>0</v>
      </c>
      <c r="E36" s="80" t="s">
        <v>57</v>
      </c>
    </row>
    <row r="37" spans="1:7" x14ac:dyDescent="0.2">
      <c r="A37" s="79" t="s">
        <v>129</v>
      </c>
      <c r="E37" s="80" t="s">
        <v>135</v>
      </c>
      <c r="F37" s="198">
        <f>'P1 - Přehled'!H2</f>
        <v>1459</v>
      </c>
    </row>
    <row r="38" spans="1:7" x14ac:dyDescent="0.2">
      <c r="A38" s="299" t="s">
        <v>322</v>
      </c>
      <c r="B38" s="299"/>
      <c r="C38" s="299"/>
      <c r="D38" s="299"/>
      <c r="E38" s="299"/>
      <c r="F38" s="299"/>
    </row>
    <row r="39" spans="1:7" x14ac:dyDescent="0.2">
      <c r="A39" s="81"/>
      <c r="B39" s="81"/>
      <c r="C39" s="81"/>
      <c r="D39" s="81"/>
      <c r="E39" s="81"/>
      <c r="F39" s="81"/>
    </row>
    <row r="40" spans="1:7" ht="39" customHeight="1" x14ac:dyDescent="0.2">
      <c r="A40" s="276" t="str">
        <f>'P1 - Přehled'!A6:H6</f>
        <v>Základní škola a Mateřská škola při dětské léčebně, Cvikov, Ústavní 531, příspěvková organizace</v>
      </c>
      <c r="B40" s="298"/>
      <c r="C40" s="298"/>
      <c r="D40" s="298"/>
      <c r="E40" s="298"/>
      <c r="F40" s="298"/>
    </row>
    <row r="41" spans="1:7" x14ac:dyDescent="0.2">
      <c r="A41" s="126"/>
      <c r="B41" s="126"/>
      <c r="C41" s="126"/>
      <c r="D41" s="126"/>
      <c r="E41" s="126"/>
      <c r="F41" s="126"/>
    </row>
    <row r="42" spans="1:7" x14ac:dyDescent="0.2">
      <c r="A42" s="299" t="s">
        <v>300</v>
      </c>
      <c r="B42" s="299"/>
      <c r="C42" s="299"/>
      <c r="D42" s="299"/>
      <c r="E42" s="299"/>
      <c r="F42" s="299"/>
    </row>
    <row r="43" spans="1:7" x14ac:dyDescent="0.2">
      <c r="A43" s="82" t="s">
        <v>58</v>
      </c>
      <c r="B43" s="82" t="s">
        <v>299</v>
      </c>
      <c r="C43" s="82" t="s">
        <v>302</v>
      </c>
      <c r="D43" s="82" t="s">
        <v>303</v>
      </c>
      <c r="E43" s="82" t="s">
        <v>323</v>
      </c>
      <c r="F43" s="189" t="s">
        <v>127</v>
      </c>
      <c r="G43" s="83"/>
    </row>
    <row r="44" spans="1:7" x14ac:dyDescent="0.2">
      <c r="A44" s="85" t="s">
        <v>301</v>
      </c>
      <c r="B44" s="206" t="s">
        <v>308</v>
      </c>
      <c r="C44" s="86">
        <f>SUM(C45:C47)</f>
        <v>0</v>
      </c>
      <c r="D44" s="86">
        <f t="shared" ref="D44:E44" si="0">SUM(D45:D47)</f>
        <v>0</v>
      </c>
      <c r="E44" s="86">
        <f t="shared" si="0"/>
        <v>0</v>
      </c>
      <c r="F44" s="301"/>
      <c r="G44" s="301"/>
    </row>
    <row r="45" spans="1:7" x14ac:dyDescent="0.2">
      <c r="A45" s="87"/>
      <c r="B45" s="204"/>
      <c r="C45" s="89"/>
      <c r="D45" s="89"/>
      <c r="E45" s="87"/>
      <c r="F45" s="301"/>
      <c r="G45" s="301"/>
    </row>
    <row r="46" spans="1:7" x14ac:dyDescent="0.2">
      <c r="A46" s="87"/>
      <c r="B46" s="204"/>
      <c r="C46" s="89"/>
      <c r="D46" s="89"/>
      <c r="E46" s="87"/>
      <c r="F46" s="301"/>
      <c r="G46" s="301"/>
    </row>
    <row r="47" spans="1:7" x14ac:dyDescent="0.2">
      <c r="A47" s="87"/>
      <c r="B47" s="204"/>
      <c r="C47" s="89"/>
      <c r="D47" s="89"/>
      <c r="E47" s="87"/>
      <c r="F47" s="84"/>
      <c r="G47" s="84"/>
    </row>
    <row r="48" spans="1:7" x14ac:dyDescent="0.2">
      <c r="A48" s="84"/>
      <c r="B48" s="84"/>
      <c r="C48" s="84"/>
      <c r="D48" s="84"/>
      <c r="E48" s="84"/>
      <c r="F48" s="80"/>
    </row>
    <row r="49" spans="1:6" x14ac:dyDescent="0.2">
      <c r="A49" s="299" t="s">
        <v>304</v>
      </c>
      <c r="B49" s="299"/>
      <c r="C49" s="299"/>
      <c r="D49" s="299"/>
      <c r="E49" s="299"/>
      <c r="F49" s="299"/>
    </row>
    <row r="50" spans="1:6" ht="45" x14ac:dyDescent="0.2">
      <c r="A50" s="82" t="s">
        <v>58</v>
      </c>
      <c r="B50" s="82" t="s">
        <v>299</v>
      </c>
      <c r="C50" s="205" t="s">
        <v>305</v>
      </c>
      <c r="D50" s="205" t="s">
        <v>306</v>
      </c>
      <c r="E50" s="205" t="s">
        <v>307</v>
      </c>
      <c r="F50" s="84" t="s">
        <v>127</v>
      </c>
    </row>
    <row r="51" spans="1:6" x14ac:dyDescent="0.2">
      <c r="A51" s="88" t="s">
        <v>309</v>
      </c>
      <c r="B51" s="82" t="s">
        <v>308</v>
      </c>
      <c r="C51" s="86">
        <f>SUM(C52:C58)</f>
        <v>0</v>
      </c>
      <c r="D51" s="86">
        <f t="shared" ref="D51" si="1">SUM(D52:D58)</f>
        <v>0</v>
      </c>
      <c r="E51" s="86">
        <f>SUM(E52:E58)</f>
        <v>0</v>
      </c>
      <c r="F51" s="84"/>
    </row>
    <row r="52" spans="1:6" x14ac:dyDescent="0.2">
      <c r="A52" s="88"/>
      <c r="B52" s="207"/>
      <c r="C52" s="89"/>
      <c r="D52" s="89"/>
      <c r="E52" s="89"/>
      <c r="F52" s="84"/>
    </row>
    <row r="53" spans="1:6" x14ac:dyDescent="0.2">
      <c r="A53" s="87"/>
      <c r="B53" s="204"/>
      <c r="C53" s="89"/>
      <c r="D53" s="89"/>
      <c r="E53" s="89"/>
      <c r="F53" s="84"/>
    </row>
    <row r="54" spans="1:6" x14ac:dyDescent="0.2">
      <c r="A54" s="87"/>
      <c r="B54" s="204"/>
      <c r="C54" s="89"/>
      <c r="D54" s="89"/>
      <c r="E54" s="89"/>
      <c r="F54" s="84"/>
    </row>
    <row r="55" spans="1:6" x14ac:dyDescent="0.2">
      <c r="A55" s="87"/>
      <c r="B55" s="204"/>
      <c r="C55" s="89"/>
      <c r="D55" s="89"/>
      <c r="E55" s="89"/>
      <c r="F55" s="84"/>
    </row>
    <row r="56" spans="1:6" s="258" customFormat="1" x14ac:dyDescent="0.2">
      <c r="A56" s="256"/>
      <c r="B56" s="257"/>
      <c r="C56" s="249"/>
      <c r="D56" s="249"/>
      <c r="E56" s="249"/>
      <c r="F56" s="79"/>
    </row>
    <row r="57" spans="1:6" x14ac:dyDescent="0.2">
      <c r="A57" s="87"/>
      <c r="B57" s="204"/>
      <c r="C57" s="89"/>
      <c r="D57" s="89"/>
      <c r="E57" s="89"/>
      <c r="F57" s="84"/>
    </row>
    <row r="58" spans="1:6" x14ac:dyDescent="0.2">
      <c r="A58" s="87"/>
      <c r="B58" s="204"/>
      <c r="C58" s="89"/>
      <c r="D58" s="89"/>
      <c r="E58" s="89"/>
      <c r="F58" s="84"/>
    </row>
    <row r="59" spans="1:6" x14ac:dyDescent="0.2">
      <c r="A59" s="84"/>
      <c r="B59" s="84"/>
      <c r="C59" s="84"/>
      <c r="D59" s="90"/>
      <c r="E59" s="84"/>
      <c r="F59" s="84"/>
    </row>
    <row r="60" spans="1:6" x14ac:dyDescent="0.2">
      <c r="A60" s="84" t="s">
        <v>312</v>
      </c>
      <c r="B60" s="278" t="s">
        <v>338</v>
      </c>
      <c r="C60" s="278"/>
      <c r="D60" s="197" t="s">
        <v>340</v>
      </c>
      <c r="E60" s="84" t="s">
        <v>46</v>
      </c>
      <c r="F60" s="84"/>
    </row>
    <row r="61" spans="1:6" x14ac:dyDescent="0.2">
      <c r="A61" s="84"/>
      <c r="B61" s="13"/>
      <c r="C61" s="13"/>
      <c r="D61" s="90"/>
      <c r="E61" s="84"/>
      <c r="F61" s="84"/>
    </row>
    <row r="62" spans="1:6" x14ac:dyDescent="0.2">
      <c r="A62" s="84" t="s">
        <v>313</v>
      </c>
      <c r="B62" s="278" t="s">
        <v>339</v>
      </c>
      <c r="C62" s="278"/>
      <c r="D62" s="197" t="s">
        <v>340</v>
      </c>
      <c r="E62" s="84" t="s">
        <v>46</v>
      </c>
      <c r="F62" s="84"/>
    </row>
    <row r="63" spans="1:6" x14ac:dyDescent="0.2">
      <c r="A63" s="84"/>
      <c r="B63" s="189"/>
      <c r="C63" s="189"/>
      <c r="D63" s="90"/>
      <c r="E63" s="84"/>
      <c r="F63" s="84"/>
    </row>
    <row r="64" spans="1:6" x14ac:dyDescent="0.2">
      <c r="A64" s="84" t="s">
        <v>311</v>
      </c>
      <c r="B64" s="203" t="s">
        <v>273</v>
      </c>
      <c r="C64" s="203"/>
      <c r="D64" s="197" t="s">
        <v>136</v>
      </c>
      <c r="E64" s="84" t="s">
        <v>46</v>
      </c>
      <c r="F64" s="84"/>
    </row>
    <row r="65" spans="1:6" x14ac:dyDescent="0.2">
      <c r="A65" s="84"/>
      <c r="B65" s="84"/>
      <c r="C65" s="84"/>
      <c r="D65" s="84"/>
      <c r="E65" s="84"/>
      <c r="F65" s="84"/>
    </row>
  </sheetData>
  <mergeCells count="38">
    <mergeCell ref="A26:B26"/>
    <mergeCell ref="A25:B25"/>
    <mergeCell ref="B60:C60"/>
    <mergeCell ref="B62:C62"/>
    <mergeCell ref="E19:F19"/>
    <mergeCell ref="A21:B21"/>
    <mergeCell ref="A27:B27"/>
    <mergeCell ref="A49:F49"/>
    <mergeCell ref="A38:F38"/>
    <mergeCell ref="A40:F40"/>
    <mergeCell ref="A42:F42"/>
    <mergeCell ref="F44:G44"/>
    <mergeCell ref="F45:G45"/>
    <mergeCell ref="F46:G46"/>
    <mergeCell ref="A8:B8"/>
    <mergeCell ref="A9:B9"/>
    <mergeCell ref="A22:B22"/>
    <mergeCell ref="A23:B23"/>
    <mergeCell ref="A24:B24"/>
    <mergeCell ref="A10:B10"/>
    <mergeCell ref="A11:B11"/>
    <mergeCell ref="A12:B12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I246"/>
  <sheetViews>
    <sheetView tabSelected="1" zoomScaleNormal="100" workbookViewId="0">
      <selection activeCell="C22" sqref="C22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4" width="9.28515625" style="47"/>
    <col min="5" max="5" width="11" style="47" customWidth="1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4" t="s">
        <v>63</v>
      </c>
      <c r="I1" s="13"/>
    </row>
    <row r="2" spans="1:9" x14ac:dyDescent="0.2">
      <c r="A2" s="13" t="s">
        <v>129</v>
      </c>
      <c r="B2" s="13"/>
      <c r="C2" s="13"/>
      <c r="D2" s="13"/>
      <c r="E2" s="13"/>
      <c r="G2" s="74" t="s">
        <v>135</v>
      </c>
      <c r="H2" s="74">
        <f>'P1 - Přehled'!H2</f>
        <v>1459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09" t="s">
        <v>325</v>
      </c>
      <c r="B4" s="310"/>
      <c r="C4" s="310"/>
      <c r="D4" s="310"/>
      <c r="E4" s="310"/>
      <c r="F4" s="310"/>
      <c r="G4" s="310"/>
      <c r="H4" s="13"/>
      <c r="I4" s="13"/>
    </row>
    <row r="5" spans="1:9" x14ac:dyDescent="0.2">
      <c r="A5" s="13"/>
      <c r="B5" s="13"/>
      <c r="C5" s="312" t="s">
        <v>264</v>
      </c>
      <c r="D5" s="312"/>
      <c r="E5" s="312"/>
      <c r="F5" s="312"/>
      <c r="G5" s="312"/>
      <c r="H5" s="13"/>
      <c r="I5" s="13"/>
    </row>
    <row r="6" spans="1:9" x14ac:dyDescent="0.2">
      <c r="A6" s="274"/>
      <c r="B6" s="292"/>
      <c r="C6" s="292"/>
      <c r="D6" s="292"/>
      <c r="E6" s="292"/>
      <c r="F6" s="292"/>
      <c r="G6" s="292"/>
      <c r="H6" s="13"/>
      <c r="I6" s="13"/>
    </row>
    <row r="7" spans="1:9" ht="37.5" customHeight="1" x14ac:dyDescent="0.2">
      <c r="A7" s="276" t="str">
        <f>'P1 - Přehled'!A6:H6</f>
        <v>Základní škola a Mateřská škola při dětské léčebně, Cvikov, Ústavní 531, příspěvková organizace</v>
      </c>
      <c r="B7" s="276"/>
      <c r="C7" s="276"/>
      <c r="D7" s="276"/>
      <c r="E7" s="276"/>
      <c r="F7" s="276"/>
      <c r="G7" s="276"/>
      <c r="H7" s="13"/>
      <c r="I7" s="13"/>
    </row>
    <row r="8" spans="1:9" x14ac:dyDescent="0.2">
      <c r="A8" s="274"/>
      <c r="B8" s="292"/>
      <c r="C8" s="292"/>
      <c r="D8" s="292"/>
      <c r="E8" s="292"/>
      <c r="F8" s="292"/>
      <c r="G8" s="292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250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185" t="s">
        <v>64</v>
      </c>
      <c r="B11" s="181" t="s">
        <v>68</v>
      </c>
      <c r="C11" s="182"/>
      <c r="D11" s="182"/>
      <c r="E11" s="182"/>
      <c r="F11" s="183"/>
      <c r="G11" s="132">
        <v>4575299</v>
      </c>
      <c r="H11" s="13"/>
      <c r="I11" s="13"/>
    </row>
    <row r="12" spans="1:9" x14ac:dyDescent="0.2">
      <c r="A12" s="186" t="s">
        <v>65</v>
      </c>
      <c r="B12" s="139" t="s">
        <v>70</v>
      </c>
      <c r="C12" s="184"/>
      <c r="D12" s="184"/>
      <c r="E12" s="184"/>
      <c r="F12" s="11"/>
      <c r="G12" s="133"/>
      <c r="H12" s="13"/>
      <c r="I12" s="13"/>
    </row>
    <row r="13" spans="1:9" ht="13.5" thickBot="1" x14ac:dyDescent="0.25">
      <c r="A13" s="76" t="s">
        <v>66</v>
      </c>
      <c r="B13" s="77" t="s">
        <v>72</v>
      </c>
      <c r="C13" s="78"/>
      <c r="D13" s="78"/>
      <c r="E13" s="78" t="s">
        <v>262</v>
      </c>
      <c r="F13" s="180"/>
      <c r="G13" s="71">
        <v>4575299</v>
      </c>
      <c r="H13" s="13"/>
      <c r="I13" s="13"/>
    </row>
    <row r="14" spans="1:9" x14ac:dyDescent="0.2">
      <c r="A14" s="185" t="s">
        <v>67</v>
      </c>
      <c r="B14" s="181" t="s">
        <v>295</v>
      </c>
      <c r="C14" s="182"/>
      <c r="D14" s="182"/>
      <c r="E14" s="182"/>
      <c r="F14" s="183"/>
      <c r="G14" s="132">
        <v>1546451</v>
      </c>
      <c r="H14" s="13"/>
      <c r="I14" s="13"/>
    </row>
    <row r="15" spans="1:9" x14ac:dyDescent="0.2">
      <c r="A15" s="186" t="s">
        <v>69</v>
      </c>
      <c r="B15" s="139" t="s">
        <v>247</v>
      </c>
      <c r="C15" s="184"/>
      <c r="D15" s="184"/>
      <c r="E15" s="184"/>
      <c r="F15" s="11"/>
      <c r="G15" s="133">
        <v>91506</v>
      </c>
      <c r="H15" s="13"/>
      <c r="I15" s="13"/>
    </row>
    <row r="16" spans="1:9" x14ac:dyDescent="0.2">
      <c r="A16" s="186" t="s">
        <v>71</v>
      </c>
      <c r="B16" s="139" t="s">
        <v>74</v>
      </c>
      <c r="C16" s="184"/>
      <c r="D16" s="184"/>
      <c r="E16" s="184"/>
      <c r="F16" s="11"/>
      <c r="G16" s="133">
        <v>47500</v>
      </c>
      <c r="H16" s="13"/>
      <c r="I16" s="13"/>
    </row>
    <row r="17" spans="1:9" ht="13.5" thickBot="1" x14ac:dyDescent="0.25">
      <c r="A17" s="76" t="s">
        <v>73</v>
      </c>
      <c r="B17" s="77" t="s">
        <v>75</v>
      </c>
      <c r="C17" s="78"/>
      <c r="D17" s="78"/>
      <c r="E17" s="78" t="s">
        <v>263</v>
      </c>
      <c r="F17" s="180"/>
      <c r="G17" s="71">
        <f>SUM(G13:G16)</f>
        <v>6260756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331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185" t="s">
        <v>335</v>
      </c>
      <c r="B20" s="181" t="s">
        <v>332</v>
      </c>
      <c r="C20" s="182"/>
      <c r="D20" s="182"/>
      <c r="E20" s="182"/>
      <c r="F20" s="183"/>
      <c r="G20" s="250">
        <v>9.18</v>
      </c>
      <c r="H20" s="13"/>
      <c r="I20" s="13"/>
    </row>
    <row r="21" spans="1:9" ht="13.5" thickBot="1" x14ac:dyDescent="0.25">
      <c r="A21" s="251" t="s">
        <v>334</v>
      </c>
      <c r="B21" s="252" t="s">
        <v>333</v>
      </c>
      <c r="C21" s="253"/>
      <c r="D21" s="253"/>
      <c r="E21" s="253"/>
      <c r="F21" s="254"/>
      <c r="G21" s="255">
        <v>8</v>
      </c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18" customFormat="1" x14ac:dyDescent="0.2">
      <c r="A25"/>
      <c r="B25" s="13" t="s">
        <v>310</v>
      </c>
      <c r="C25" s="13"/>
      <c r="D25" s="278" t="s">
        <v>338</v>
      </c>
      <c r="E25" s="278"/>
      <c r="F25" s="74" t="s">
        <v>136</v>
      </c>
      <c r="G25" s="199">
        <v>44985</v>
      </c>
      <c r="H25" s="13" t="s">
        <v>46</v>
      </c>
      <c r="I25" s="13"/>
    </row>
    <row r="26" spans="1:9" s="118" customFormat="1" x14ac:dyDescent="0.2">
      <c r="A26"/>
      <c r="B26" s="13"/>
      <c r="C26" s="13"/>
      <c r="D26" s="13"/>
      <c r="E26" s="13"/>
      <c r="F26" s="74"/>
      <c r="G26" s="193"/>
      <c r="H26" s="13"/>
      <c r="I26" s="13"/>
    </row>
    <row r="27" spans="1:9" s="118" customFormat="1" x14ac:dyDescent="0.2">
      <c r="A27"/>
      <c r="B27" s="13" t="s">
        <v>314</v>
      </c>
      <c r="C27" s="13"/>
      <c r="D27" s="278" t="s">
        <v>339</v>
      </c>
      <c r="E27" s="278"/>
      <c r="F27" s="74" t="s">
        <v>136</v>
      </c>
      <c r="G27" s="199">
        <v>44985</v>
      </c>
      <c r="H27" s="13" t="s">
        <v>46</v>
      </c>
      <c r="I27" s="13"/>
    </row>
    <row r="28" spans="1:9" s="118" customFormat="1" x14ac:dyDescent="0.2">
      <c r="A28"/>
      <c r="B28" s="13"/>
      <c r="C28" s="13"/>
      <c r="D28" s="13"/>
      <c r="E28" s="13"/>
      <c r="F28" s="74"/>
      <c r="G28" s="193"/>
      <c r="H28" s="13"/>
      <c r="I28" s="13"/>
    </row>
    <row r="29" spans="1:9" s="118" customFormat="1" x14ac:dyDescent="0.2">
      <c r="A29"/>
      <c r="B29" s="13" t="s">
        <v>315</v>
      </c>
      <c r="C29" s="13"/>
      <c r="D29" s="278" t="s">
        <v>273</v>
      </c>
      <c r="E29" s="278"/>
      <c r="F29" s="74" t="s">
        <v>45</v>
      </c>
      <c r="G29" s="199"/>
      <c r="H29" s="13" t="s">
        <v>46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11"/>
      <c r="C32" s="311"/>
      <c r="D32" s="311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95"/>
  <sheetViews>
    <sheetView topLeftCell="A51" zoomScaleNormal="100" workbookViewId="0">
      <selection activeCell="F97" sqref="F97"/>
    </sheetView>
  </sheetViews>
  <sheetFormatPr defaultColWidth="9.28515625" defaultRowHeight="12.75" x14ac:dyDescent="0.2"/>
  <cols>
    <col min="1" max="1" width="3.5703125" style="73" customWidth="1"/>
    <col min="2" max="2" width="4.7109375" style="118" customWidth="1"/>
    <col min="3" max="3" width="2.28515625" style="118" customWidth="1"/>
    <col min="4" max="4" width="9" style="118" customWidth="1"/>
    <col min="5" max="5" width="44.42578125" style="118" customWidth="1"/>
    <col min="6" max="6" width="15.42578125" style="123" customWidth="1"/>
    <col min="7" max="8" width="15.42578125" style="118" customWidth="1"/>
    <col min="9" max="16384" width="9.28515625" style="118"/>
  </cols>
  <sheetData>
    <row r="1" spans="1:11" ht="12.75" customHeight="1" x14ac:dyDescent="0.2">
      <c r="A1" s="24"/>
      <c r="B1" s="274" t="s">
        <v>0</v>
      </c>
      <c r="C1" s="274"/>
      <c r="D1" s="274"/>
      <c r="E1" s="274"/>
      <c r="G1" s="74" t="s">
        <v>248</v>
      </c>
      <c r="H1" s="74"/>
      <c r="I1" s="24"/>
      <c r="J1" s="24"/>
      <c r="K1" s="24"/>
    </row>
    <row r="2" spans="1:11" ht="12.75" customHeight="1" x14ac:dyDescent="0.2">
      <c r="A2" s="24"/>
      <c r="B2" s="274" t="s">
        <v>129</v>
      </c>
      <c r="C2" s="274"/>
      <c r="D2" s="274"/>
      <c r="E2" s="274"/>
      <c r="G2" s="74" t="s">
        <v>135</v>
      </c>
      <c r="H2" s="74">
        <f>'P1 - Přehled'!H2</f>
        <v>1459</v>
      </c>
      <c r="I2" s="24"/>
      <c r="J2" s="24"/>
      <c r="K2" s="24"/>
    </row>
    <row r="3" spans="1:11" ht="12.75" customHeight="1" x14ac:dyDescent="0.2">
      <c r="A3" s="275" t="s">
        <v>249</v>
      </c>
      <c r="B3" s="275"/>
      <c r="C3" s="275"/>
      <c r="D3" s="275"/>
      <c r="E3" s="275"/>
      <c r="F3" s="275"/>
      <c r="G3" s="275"/>
      <c r="H3" s="275"/>
      <c r="I3" s="24"/>
      <c r="J3" s="24"/>
      <c r="K3" s="24"/>
    </row>
    <row r="4" spans="1:11" ht="12.75" customHeight="1" x14ac:dyDescent="0.2">
      <c r="A4" s="275" t="s">
        <v>326</v>
      </c>
      <c r="B4" s="275"/>
      <c r="C4" s="275"/>
      <c r="D4" s="275"/>
      <c r="E4" s="275"/>
      <c r="F4" s="275"/>
      <c r="G4" s="275"/>
      <c r="H4" s="275"/>
      <c r="I4" s="24"/>
      <c r="J4" s="24"/>
      <c r="K4" s="24"/>
    </row>
    <row r="5" spans="1:11" ht="5.25" customHeight="1" x14ac:dyDescent="0.2">
      <c r="A5" s="146"/>
      <c r="B5" s="146"/>
      <c r="C5" s="146"/>
      <c r="D5" s="146"/>
      <c r="E5" s="146"/>
      <c r="F5" s="146"/>
      <c r="G5" s="146"/>
      <c r="H5" s="146"/>
      <c r="I5" s="24"/>
      <c r="J5" s="24"/>
      <c r="K5" s="24"/>
    </row>
    <row r="6" spans="1:11" ht="33.75" customHeight="1" x14ac:dyDescent="0.2">
      <c r="A6" s="276" t="str">
        <f>'P1 - Přehled'!A6:H6</f>
        <v>Základní škola a Mateřská škola při dětské léčebně, Cvikov, Ústavní 531, příspěvková organizace</v>
      </c>
      <c r="B6" s="276"/>
      <c r="C6" s="276"/>
      <c r="D6" s="276"/>
      <c r="E6" s="276"/>
      <c r="F6" s="276"/>
      <c r="G6" s="276"/>
      <c r="H6" s="276"/>
      <c r="I6" s="24"/>
      <c r="J6" s="24"/>
      <c r="K6" s="24"/>
    </row>
    <row r="7" spans="1:11" ht="12" customHeight="1" thickBot="1" x14ac:dyDescent="0.25">
      <c r="A7" s="147"/>
      <c r="B7" s="147"/>
      <c r="C7" s="147"/>
      <c r="D7" s="147"/>
      <c r="E7" s="147"/>
      <c r="F7" s="277" t="s">
        <v>127</v>
      </c>
      <c r="G7" s="313"/>
      <c r="H7" s="313"/>
      <c r="I7" s="24"/>
      <c r="J7" s="24"/>
      <c r="K7" s="24"/>
    </row>
    <row r="8" spans="1:11" ht="10.5" customHeight="1" thickBot="1" x14ac:dyDescent="0.25">
      <c r="A8" s="48" t="s">
        <v>2</v>
      </c>
      <c r="B8" s="314"/>
      <c r="C8" s="314"/>
      <c r="D8" s="314"/>
      <c r="E8" s="260" t="s">
        <v>3</v>
      </c>
      <c r="F8" s="261">
        <v>2023</v>
      </c>
      <c r="G8" s="262">
        <v>2024</v>
      </c>
      <c r="H8" s="263">
        <v>2025</v>
      </c>
      <c r="I8" s="24"/>
      <c r="J8" s="24"/>
      <c r="K8" s="24"/>
    </row>
    <row r="9" spans="1:11" ht="10.5" customHeight="1" x14ac:dyDescent="0.2">
      <c r="A9" s="148" t="s">
        <v>253</v>
      </c>
      <c r="B9" s="315" t="s">
        <v>4</v>
      </c>
      <c r="C9" s="316"/>
      <c r="D9" s="316"/>
      <c r="E9" s="316"/>
      <c r="F9" s="55">
        <f>+F10+F18++F24+F30+F35+F43+F52+F57+F59</f>
        <v>6852126</v>
      </c>
      <c r="G9" s="55">
        <v>6852126</v>
      </c>
      <c r="H9" s="56">
        <v>6852126</v>
      </c>
      <c r="I9" s="24"/>
      <c r="J9" s="24"/>
      <c r="K9" s="24"/>
    </row>
    <row r="10" spans="1:11" ht="10.5" customHeight="1" x14ac:dyDescent="0.2">
      <c r="A10" s="148" t="s">
        <v>143</v>
      </c>
      <c r="B10" s="149">
        <v>50</v>
      </c>
      <c r="C10" s="36" t="s">
        <v>5</v>
      </c>
      <c r="D10" s="36"/>
      <c r="E10" s="36"/>
      <c r="F10" s="61">
        <f>SUM(F11:F17)</f>
        <v>128787</v>
      </c>
      <c r="G10" s="61">
        <v>128787</v>
      </c>
      <c r="H10" s="62">
        <v>128787</v>
      </c>
      <c r="I10" s="24"/>
      <c r="J10" s="24"/>
      <c r="K10" s="24"/>
    </row>
    <row r="11" spans="1:11" ht="10.5" customHeight="1" x14ac:dyDescent="0.2">
      <c r="A11" s="148" t="s">
        <v>144</v>
      </c>
      <c r="B11" s="57"/>
      <c r="C11" s="17"/>
      <c r="D11" s="17">
        <v>501</v>
      </c>
      <c r="E11" s="264" t="s">
        <v>6</v>
      </c>
      <c r="F11" s="64">
        <f>'P1 - Přehled'!H12</f>
        <v>128787</v>
      </c>
      <c r="G11" s="64">
        <v>128787</v>
      </c>
      <c r="H11" s="41">
        <v>128787</v>
      </c>
      <c r="I11" s="24"/>
      <c r="J11" s="24"/>
      <c r="K11" s="24"/>
    </row>
    <row r="12" spans="1:11" ht="10.5" customHeight="1" x14ac:dyDescent="0.2">
      <c r="A12" s="148" t="s">
        <v>145</v>
      </c>
      <c r="B12" s="57"/>
      <c r="C12" s="17"/>
      <c r="D12" s="17">
        <v>502</v>
      </c>
      <c r="E12" s="2" t="s">
        <v>124</v>
      </c>
      <c r="F12" s="64">
        <f>'P1 - Přehled'!H13</f>
        <v>0</v>
      </c>
      <c r="G12" s="64">
        <v>0</v>
      </c>
      <c r="H12" s="41">
        <v>0</v>
      </c>
      <c r="I12" s="24"/>
      <c r="J12" s="24"/>
      <c r="K12" s="24"/>
    </row>
    <row r="13" spans="1:11" ht="10.5" customHeight="1" x14ac:dyDescent="0.2">
      <c r="A13" s="148" t="s">
        <v>146</v>
      </c>
      <c r="B13" s="149"/>
      <c r="C13" s="7"/>
      <c r="D13" s="7">
        <v>503</v>
      </c>
      <c r="E13" s="15" t="s">
        <v>137</v>
      </c>
      <c r="F13" s="64">
        <f>'P1 - Přehled'!H14</f>
        <v>0</v>
      </c>
      <c r="G13" s="64">
        <v>0</v>
      </c>
      <c r="H13" s="41">
        <v>0</v>
      </c>
      <c r="I13" s="24"/>
      <c r="J13" s="24"/>
      <c r="K13" s="24"/>
    </row>
    <row r="14" spans="1:11" ht="10.5" customHeight="1" x14ac:dyDescent="0.2">
      <c r="A14" s="148" t="s">
        <v>147</v>
      </c>
      <c r="B14" s="57"/>
      <c r="C14" s="17"/>
      <c r="D14" s="17">
        <v>504</v>
      </c>
      <c r="E14" s="2" t="s">
        <v>7</v>
      </c>
      <c r="F14" s="64">
        <f>'P1 - Přehled'!H15</f>
        <v>0</v>
      </c>
      <c r="G14" s="64">
        <v>0</v>
      </c>
      <c r="H14" s="41">
        <v>0</v>
      </c>
      <c r="I14" s="24"/>
      <c r="J14" s="24"/>
      <c r="K14" s="24"/>
    </row>
    <row r="15" spans="1:11" ht="10.5" customHeight="1" x14ac:dyDescent="0.2">
      <c r="A15" s="148" t="s">
        <v>148</v>
      </c>
      <c r="B15" s="57"/>
      <c r="C15" s="17"/>
      <c r="D15" s="17">
        <v>506</v>
      </c>
      <c r="E15" s="2" t="s">
        <v>140</v>
      </c>
      <c r="F15" s="64">
        <f>'P1 - Přehled'!H16</f>
        <v>0</v>
      </c>
      <c r="G15" s="64">
        <v>0</v>
      </c>
      <c r="H15" s="41">
        <v>0</v>
      </c>
      <c r="I15" s="24"/>
      <c r="J15" s="24"/>
      <c r="K15" s="24"/>
    </row>
    <row r="16" spans="1:11" ht="10.5" customHeight="1" x14ac:dyDescent="0.2">
      <c r="A16" s="148" t="s">
        <v>149</v>
      </c>
      <c r="B16" s="57"/>
      <c r="C16" s="17"/>
      <c r="D16" s="17">
        <v>507</v>
      </c>
      <c r="E16" s="2" t="s">
        <v>141</v>
      </c>
      <c r="F16" s="64">
        <f>'P1 - Přehled'!H17</f>
        <v>0</v>
      </c>
      <c r="G16" s="64">
        <v>0</v>
      </c>
      <c r="H16" s="41">
        <v>0</v>
      </c>
      <c r="I16" s="24"/>
      <c r="J16" s="24"/>
      <c r="K16" s="24"/>
    </row>
    <row r="17" spans="1:11" ht="10.5" customHeight="1" x14ac:dyDescent="0.2">
      <c r="A17" s="148" t="s">
        <v>150</v>
      </c>
      <c r="B17" s="57"/>
      <c r="C17" s="17"/>
      <c r="D17" s="17">
        <v>508</v>
      </c>
      <c r="E17" s="2" t="s">
        <v>142</v>
      </c>
      <c r="F17" s="64">
        <f>'P1 - Přehled'!H18</f>
        <v>0</v>
      </c>
      <c r="G17" s="64">
        <v>0</v>
      </c>
      <c r="H17" s="41">
        <v>0</v>
      </c>
      <c r="I17" s="24"/>
      <c r="J17" s="24"/>
      <c r="K17" s="24"/>
    </row>
    <row r="18" spans="1:11" ht="10.5" customHeight="1" x14ac:dyDescent="0.2">
      <c r="A18" s="148" t="s">
        <v>151</v>
      </c>
      <c r="B18" s="150">
        <v>51</v>
      </c>
      <c r="C18" s="35" t="s">
        <v>8</v>
      </c>
      <c r="D18" s="35"/>
      <c r="E18" s="35"/>
      <c r="F18" s="39">
        <f>SUM(F19:F23)</f>
        <v>312500</v>
      </c>
      <c r="G18" s="39">
        <v>312500</v>
      </c>
      <c r="H18" s="40">
        <v>312500</v>
      </c>
      <c r="I18" s="24"/>
      <c r="J18" s="24"/>
      <c r="K18" s="24"/>
    </row>
    <row r="19" spans="1:11" ht="10.5" customHeight="1" x14ac:dyDescent="0.2">
      <c r="A19" s="148" t="s">
        <v>152</v>
      </c>
      <c r="B19" s="57"/>
      <c r="C19" s="7"/>
      <c r="D19" s="7">
        <v>511</v>
      </c>
      <c r="E19" s="15" t="s">
        <v>117</v>
      </c>
      <c r="F19" s="64">
        <f>'P1 - Přehled'!H20</f>
        <v>0</v>
      </c>
      <c r="G19" s="64">
        <v>0</v>
      </c>
      <c r="H19" s="41">
        <v>0</v>
      </c>
      <c r="I19" s="24"/>
      <c r="J19" s="24"/>
      <c r="K19" s="24"/>
    </row>
    <row r="20" spans="1:11" ht="10.5" customHeight="1" x14ac:dyDescent="0.2">
      <c r="A20" s="148" t="s">
        <v>153</v>
      </c>
      <c r="B20" s="57"/>
      <c r="C20" s="7"/>
      <c r="D20" s="7">
        <v>512</v>
      </c>
      <c r="E20" s="15" t="s">
        <v>9</v>
      </c>
      <c r="F20" s="64">
        <f>'P1 - Přehled'!H21</f>
        <v>6500</v>
      </c>
      <c r="G20" s="64">
        <v>6500</v>
      </c>
      <c r="H20" s="41">
        <v>6500</v>
      </c>
      <c r="I20" s="24"/>
      <c r="J20" s="24"/>
      <c r="K20" s="24"/>
    </row>
    <row r="21" spans="1:11" ht="10.5" customHeight="1" x14ac:dyDescent="0.2">
      <c r="A21" s="148" t="s">
        <v>154</v>
      </c>
      <c r="B21" s="150"/>
      <c r="C21" s="7"/>
      <c r="D21" s="7">
        <v>513</v>
      </c>
      <c r="E21" s="15" t="s">
        <v>10</v>
      </c>
      <c r="F21" s="64">
        <f>'P1 - Přehled'!H22</f>
        <v>2000</v>
      </c>
      <c r="G21" s="64">
        <v>2000</v>
      </c>
      <c r="H21" s="41">
        <v>2000</v>
      </c>
      <c r="I21" s="24"/>
      <c r="J21" s="24"/>
      <c r="K21" s="24"/>
    </row>
    <row r="22" spans="1:11" ht="10.5" customHeight="1" x14ac:dyDescent="0.2">
      <c r="A22" s="148" t="s">
        <v>155</v>
      </c>
      <c r="B22" s="150"/>
      <c r="C22" s="7"/>
      <c r="D22" s="7">
        <v>516</v>
      </c>
      <c r="E22" s="15" t="s">
        <v>28</v>
      </c>
      <c r="F22" s="64">
        <f>'P1 - Přehled'!H23</f>
        <v>0</v>
      </c>
      <c r="G22" s="64">
        <v>0</v>
      </c>
      <c r="H22" s="41">
        <v>0</v>
      </c>
      <c r="I22" s="24"/>
      <c r="J22" s="24"/>
      <c r="K22" s="24"/>
    </row>
    <row r="23" spans="1:11" ht="10.5" customHeight="1" x14ac:dyDescent="0.2">
      <c r="A23" s="148" t="s">
        <v>156</v>
      </c>
      <c r="B23" s="149"/>
      <c r="C23" s="7"/>
      <c r="D23" s="7">
        <v>518</v>
      </c>
      <c r="E23" s="15" t="s">
        <v>11</v>
      </c>
      <c r="F23" s="64">
        <f>'P1 - Přehled'!H24</f>
        <v>304000</v>
      </c>
      <c r="G23" s="64">
        <v>304000</v>
      </c>
      <c r="H23" s="41">
        <v>304000</v>
      </c>
      <c r="I23" s="24"/>
      <c r="J23" s="24"/>
      <c r="K23" s="24"/>
    </row>
    <row r="24" spans="1:11" ht="10.5" customHeight="1" x14ac:dyDescent="0.2">
      <c r="A24" s="148" t="s">
        <v>157</v>
      </c>
      <c r="B24" s="149">
        <v>52</v>
      </c>
      <c r="C24" s="36" t="s">
        <v>12</v>
      </c>
      <c r="D24" s="36"/>
      <c r="E24" s="36"/>
      <c r="F24" s="39">
        <f>SUM(F25:F29)</f>
        <v>6247839</v>
      </c>
      <c r="G24" s="39">
        <v>6247839</v>
      </c>
      <c r="H24" s="40">
        <v>6247839</v>
      </c>
      <c r="I24" s="24"/>
      <c r="J24" s="24"/>
      <c r="K24" s="24"/>
    </row>
    <row r="25" spans="1:11" ht="10.5" customHeight="1" x14ac:dyDescent="0.2">
      <c r="A25" s="148" t="s">
        <v>158</v>
      </c>
      <c r="B25" s="57"/>
      <c r="C25" s="17"/>
      <c r="D25" s="17">
        <v>521</v>
      </c>
      <c r="E25" s="2" t="s">
        <v>13</v>
      </c>
      <c r="F25" s="64">
        <f>'P1 - Přehled'!H26</f>
        <v>4590351</v>
      </c>
      <c r="G25" s="64">
        <v>4590351</v>
      </c>
      <c r="H25" s="41">
        <v>4590351</v>
      </c>
      <c r="I25" s="24"/>
      <c r="J25" s="24"/>
      <c r="K25" s="24"/>
    </row>
    <row r="26" spans="1:11" ht="10.5" customHeight="1" x14ac:dyDescent="0.2">
      <c r="A26" s="148" t="s">
        <v>159</v>
      </c>
      <c r="B26" s="57"/>
      <c r="C26" s="17"/>
      <c r="D26" s="17">
        <v>524</v>
      </c>
      <c r="E26" s="2" t="s">
        <v>101</v>
      </c>
      <c r="F26" s="64">
        <f>'P1 - Přehled'!H27</f>
        <v>1546462</v>
      </c>
      <c r="G26" s="64">
        <v>1546462</v>
      </c>
      <c r="H26" s="41">
        <v>1546462</v>
      </c>
      <c r="I26" s="24"/>
      <c r="J26" s="24"/>
      <c r="K26" s="24"/>
    </row>
    <row r="27" spans="1:11" ht="10.5" customHeight="1" x14ac:dyDescent="0.2">
      <c r="A27" s="148" t="s">
        <v>160</v>
      </c>
      <c r="B27" s="149"/>
      <c r="C27" s="7"/>
      <c r="D27" s="7">
        <v>525</v>
      </c>
      <c r="E27" s="15" t="s">
        <v>138</v>
      </c>
      <c r="F27" s="64">
        <f>'P1 - Přehled'!H28</f>
        <v>19219</v>
      </c>
      <c r="G27" s="64">
        <v>19219</v>
      </c>
      <c r="H27" s="41">
        <v>19219</v>
      </c>
      <c r="I27" s="24"/>
      <c r="J27" s="24"/>
      <c r="K27" s="24"/>
    </row>
    <row r="28" spans="1:11" ht="10.5" customHeight="1" x14ac:dyDescent="0.2">
      <c r="A28" s="148" t="s">
        <v>161</v>
      </c>
      <c r="B28" s="149"/>
      <c r="C28" s="7"/>
      <c r="D28" s="7">
        <v>527</v>
      </c>
      <c r="E28" s="15" t="s">
        <v>14</v>
      </c>
      <c r="F28" s="64">
        <f>'P1 - Přehled'!H29</f>
        <v>91807</v>
      </c>
      <c r="G28" s="64">
        <v>91807</v>
      </c>
      <c r="H28" s="41">
        <v>91807</v>
      </c>
      <c r="I28" s="24"/>
      <c r="J28" s="24"/>
      <c r="K28" s="24"/>
    </row>
    <row r="29" spans="1:11" ht="10.5" customHeight="1" x14ac:dyDescent="0.2">
      <c r="A29" s="148" t="s">
        <v>162</v>
      </c>
      <c r="B29" s="149"/>
      <c r="C29" s="7"/>
      <c r="D29" s="7">
        <v>528</v>
      </c>
      <c r="E29" s="221" t="s">
        <v>100</v>
      </c>
      <c r="F29" s="64">
        <f>'P1 - Přehled'!H30</f>
        <v>0</v>
      </c>
      <c r="G29" s="64">
        <v>0</v>
      </c>
      <c r="H29" s="41">
        <v>0</v>
      </c>
      <c r="I29" s="24"/>
      <c r="J29" s="24"/>
      <c r="K29" s="24"/>
    </row>
    <row r="30" spans="1:11" ht="10.5" customHeight="1" x14ac:dyDescent="0.2">
      <c r="A30" s="148" t="s">
        <v>163</v>
      </c>
      <c r="B30" s="150">
        <v>53</v>
      </c>
      <c r="C30" s="35" t="s">
        <v>15</v>
      </c>
      <c r="D30" s="35"/>
      <c r="E30" s="35"/>
      <c r="F30" s="39">
        <f>SUM(F31:F34)</f>
        <v>0</v>
      </c>
      <c r="G30" s="39">
        <v>0</v>
      </c>
      <c r="H30" s="40">
        <v>0</v>
      </c>
      <c r="I30" s="24"/>
      <c r="J30" s="24"/>
      <c r="K30" s="24"/>
    </row>
    <row r="31" spans="1:11" ht="10.5" customHeight="1" x14ac:dyDescent="0.2">
      <c r="A31" s="148" t="s">
        <v>164</v>
      </c>
      <c r="B31" s="57"/>
      <c r="C31" s="17"/>
      <c r="D31" s="17">
        <v>531</v>
      </c>
      <c r="E31" s="2" t="s">
        <v>16</v>
      </c>
      <c r="F31" s="64">
        <f>'P1 - Přehled'!H32</f>
        <v>0</v>
      </c>
      <c r="G31" s="64">
        <v>0</v>
      </c>
      <c r="H31" s="41">
        <v>0</v>
      </c>
      <c r="I31" s="24"/>
      <c r="J31" s="24"/>
      <c r="K31" s="24"/>
    </row>
    <row r="32" spans="1:11" ht="10.5" customHeight="1" x14ac:dyDescent="0.2">
      <c r="A32" s="148" t="s">
        <v>165</v>
      </c>
      <c r="B32" s="57"/>
      <c r="C32" s="17"/>
      <c r="D32" s="17">
        <v>532</v>
      </c>
      <c r="E32" s="2" t="s">
        <v>17</v>
      </c>
      <c r="F32" s="64">
        <f>'P1 - Přehled'!H33</f>
        <v>0</v>
      </c>
      <c r="G32" s="64">
        <v>0</v>
      </c>
      <c r="H32" s="41">
        <v>0</v>
      </c>
      <c r="I32" s="24"/>
      <c r="J32" s="24"/>
      <c r="K32" s="24"/>
    </row>
    <row r="33" spans="1:11" ht="10.5" customHeight="1" x14ac:dyDescent="0.2">
      <c r="A33" s="148" t="s">
        <v>166</v>
      </c>
      <c r="B33" s="57"/>
      <c r="C33" s="17"/>
      <c r="D33" s="17">
        <v>538</v>
      </c>
      <c r="E33" s="15" t="s">
        <v>139</v>
      </c>
      <c r="F33" s="64">
        <f>'P1 - Přehled'!H34</f>
        <v>0</v>
      </c>
      <c r="G33" s="64">
        <v>0</v>
      </c>
      <c r="H33" s="41">
        <v>0</v>
      </c>
      <c r="I33" s="24"/>
      <c r="J33" s="24"/>
      <c r="K33" s="24"/>
    </row>
    <row r="34" spans="1:11" ht="10.5" customHeight="1" x14ac:dyDescent="0.2">
      <c r="A34" s="148" t="s">
        <v>167</v>
      </c>
      <c r="B34" s="57"/>
      <c r="C34" s="17"/>
      <c r="D34" s="17">
        <v>539</v>
      </c>
      <c r="E34" s="15" t="s">
        <v>225</v>
      </c>
      <c r="F34" s="64">
        <f>'P1 - Přehled'!H35</f>
        <v>0</v>
      </c>
      <c r="G34" s="64">
        <v>0</v>
      </c>
      <c r="H34" s="41">
        <v>0</v>
      </c>
      <c r="I34" s="24"/>
      <c r="J34" s="24"/>
      <c r="K34" s="24"/>
    </row>
    <row r="35" spans="1:11" ht="10.5" customHeight="1" x14ac:dyDescent="0.2">
      <c r="A35" s="148" t="s">
        <v>168</v>
      </c>
      <c r="B35" s="150">
        <v>54</v>
      </c>
      <c r="C35" s="35" t="s">
        <v>18</v>
      </c>
      <c r="D35" s="35"/>
      <c r="E35" s="35"/>
      <c r="F35" s="39">
        <f>SUM(F36:F42)</f>
        <v>13000</v>
      </c>
      <c r="G35" s="39">
        <v>13000</v>
      </c>
      <c r="H35" s="40">
        <v>13000</v>
      </c>
      <c r="I35" s="24"/>
      <c r="J35" s="24"/>
      <c r="K35" s="24"/>
    </row>
    <row r="36" spans="1:11" ht="10.5" customHeight="1" x14ac:dyDescent="0.2">
      <c r="A36" s="148" t="s">
        <v>169</v>
      </c>
      <c r="B36" s="265"/>
      <c r="C36" s="17"/>
      <c r="D36" s="7">
        <v>541</v>
      </c>
      <c r="E36" s="15" t="s">
        <v>19</v>
      </c>
      <c r="F36" s="64">
        <f>'P1 - Přehled'!H37</f>
        <v>0</v>
      </c>
      <c r="G36" s="64">
        <v>0</v>
      </c>
      <c r="H36" s="41">
        <v>0</v>
      </c>
      <c r="I36" s="24"/>
      <c r="J36" s="24"/>
      <c r="K36" s="24"/>
    </row>
    <row r="37" spans="1:11" ht="10.5" customHeight="1" x14ac:dyDescent="0.2">
      <c r="A37" s="148" t="s">
        <v>170</v>
      </c>
      <c r="B37" s="265"/>
      <c r="C37" s="17"/>
      <c r="D37" s="7">
        <v>542</v>
      </c>
      <c r="E37" s="15" t="s">
        <v>95</v>
      </c>
      <c r="F37" s="64">
        <f>'P1 - Přehled'!H38</f>
        <v>0</v>
      </c>
      <c r="G37" s="64">
        <v>0</v>
      </c>
      <c r="H37" s="41">
        <v>0</v>
      </c>
      <c r="I37" s="24"/>
      <c r="J37" s="24"/>
      <c r="K37" s="24"/>
    </row>
    <row r="38" spans="1:11" ht="10.5" customHeight="1" x14ac:dyDescent="0.2">
      <c r="A38" s="148" t="s">
        <v>171</v>
      </c>
      <c r="B38" s="266"/>
      <c r="C38" s="7"/>
      <c r="D38" s="7">
        <v>543</v>
      </c>
      <c r="E38" s="15" t="s">
        <v>21</v>
      </c>
      <c r="F38" s="64">
        <f>'P1 - Přehled'!H39</f>
        <v>0</v>
      </c>
      <c r="G38" s="64">
        <v>0</v>
      </c>
      <c r="H38" s="41">
        <v>0</v>
      </c>
      <c r="I38" s="24"/>
      <c r="J38" s="24"/>
      <c r="K38" s="24"/>
    </row>
    <row r="39" spans="1:11" s="75" customFormat="1" ht="10.5" customHeight="1" x14ac:dyDescent="0.2">
      <c r="A39" s="148" t="s">
        <v>172</v>
      </c>
      <c r="B39" s="266"/>
      <c r="C39" s="7"/>
      <c r="D39" s="7">
        <v>544</v>
      </c>
      <c r="E39" s="15" t="s">
        <v>23</v>
      </c>
      <c r="F39" s="64">
        <f>'P1 - Přehled'!H40</f>
        <v>0</v>
      </c>
      <c r="G39" s="64">
        <v>0</v>
      </c>
      <c r="H39" s="41">
        <v>0</v>
      </c>
      <c r="I39" s="25"/>
      <c r="J39" s="25"/>
      <c r="K39" s="25"/>
    </row>
    <row r="40" spans="1:11" ht="10.5" customHeight="1" x14ac:dyDescent="0.2">
      <c r="A40" s="148" t="s">
        <v>173</v>
      </c>
      <c r="B40" s="266"/>
      <c r="C40" s="7"/>
      <c r="D40" s="7">
        <v>547</v>
      </c>
      <c r="E40" s="15" t="s">
        <v>22</v>
      </c>
      <c r="F40" s="64">
        <f>'P1 - Přehled'!H41</f>
        <v>0</v>
      </c>
      <c r="G40" s="64">
        <v>0</v>
      </c>
      <c r="H40" s="41">
        <v>0</v>
      </c>
      <c r="I40" s="24"/>
      <c r="J40" s="24"/>
      <c r="K40" s="24"/>
    </row>
    <row r="41" spans="1:11" s="75" customFormat="1" ht="10.5" customHeight="1" x14ac:dyDescent="0.2">
      <c r="A41" s="148" t="s">
        <v>174</v>
      </c>
      <c r="B41" s="266"/>
      <c r="C41" s="20"/>
      <c r="D41" s="7">
        <v>548</v>
      </c>
      <c r="E41" s="15" t="s">
        <v>78</v>
      </c>
      <c r="F41" s="64">
        <f>'P1 - Přehled'!H42</f>
        <v>0</v>
      </c>
      <c r="G41" s="64">
        <v>0</v>
      </c>
      <c r="H41" s="41">
        <v>0</v>
      </c>
      <c r="I41" s="25"/>
      <c r="J41" s="25"/>
      <c r="K41" s="25"/>
    </row>
    <row r="42" spans="1:11" s="75" customFormat="1" ht="10.5" customHeight="1" x14ac:dyDescent="0.2">
      <c r="A42" s="148" t="s">
        <v>175</v>
      </c>
      <c r="B42" s="266"/>
      <c r="C42" s="7"/>
      <c r="D42" s="7">
        <v>549</v>
      </c>
      <c r="E42" s="15" t="s">
        <v>224</v>
      </c>
      <c r="F42" s="64">
        <f>'P1 - Přehled'!H43</f>
        <v>13000</v>
      </c>
      <c r="G42" s="64">
        <v>13000</v>
      </c>
      <c r="H42" s="41">
        <v>13000</v>
      </c>
      <c r="I42" s="25"/>
      <c r="J42" s="25"/>
      <c r="K42" s="25"/>
    </row>
    <row r="43" spans="1:11" ht="10.5" customHeight="1" x14ac:dyDescent="0.2">
      <c r="A43" s="148" t="s">
        <v>176</v>
      </c>
      <c r="B43" s="150">
        <v>55</v>
      </c>
      <c r="C43" s="35" t="s">
        <v>102</v>
      </c>
      <c r="D43" s="35"/>
      <c r="E43" s="35"/>
      <c r="F43" s="39">
        <f>SUM(F44:F51)</f>
        <v>150000</v>
      </c>
      <c r="G43" s="39">
        <v>150000</v>
      </c>
      <c r="H43" s="40">
        <v>150000</v>
      </c>
      <c r="I43" s="24"/>
      <c r="J43" s="24"/>
      <c r="K43" s="24"/>
    </row>
    <row r="44" spans="1:11" ht="10.5" customHeight="1" x14ac:dyDescent="0.2">
      <c r="A44" s="148" t="s">
        <v>177</v>
      </c>
      <c r="B44" s="150"/>
      <c r="C44" s="7"/>
      <c r="D44" s="7">
        <v>551</v>
      </c>
      <c r="E44" s="15" t="s">
        <v>90</v>
      </c>
      <c r="F44" s="64">
        <f>'P1 - Přehled'!H45</f>
        <v>0</v>
      </c>
      <c r="G44" s="64">
        <v>0</v>
      </c>
      <c r="H44" s="41">
        <v>0</v>
      </c>
      <c r="I44" s="24"/>
      <c r="J44" s="24"/>
      <c r="K44" s="24"/>
    </row>
    <row r="45" spans="1:11" ht="10.5" customHeight="1" x14ac:dyDescent="0.2">
      <c r="A45" s="148" t="s">
        <v>178</v>
      </c>
      <c r="B45" s="266"/>
      <c r="C45" s="7"/>
      <c r="D45" s="7">
        <v>552</v>
      </c>
      <c r="E45" s="15" t="s">
        <v>226</v>
      </c>
      <c r="F45" s="64">
        <f>'P1 - Přehled'!H46</f>
        <v>0</v>
      </c>
      <c r="G45" s="64">
        <v>0</v>
      </c>
      <c r="H45" s="41">
        <v>0</v>
      </c>
      <c r="I45" s="24"/>
      <c r="J45" s="24"/>
      <c r="K45" s="24"/>
    </row>
    <row r="46" spans="1:11" ht="10.5" customHeight="1" x14ac:dyDescent="0.2">
      <c r="A46" s="148" t="s">
        <v>179</v>
      </c>
      <c r="B46" s="265"/>
      <c r="C46" s="7"/>
      <c r="D46" s="7">
        <v>553</v>
      </c>
      <c r="E46" s="15" t="s">
        <v>227</v>
      </c>
      <c r="F46" s="64">
        <f>'P1 - Přehled'!H47</f>
        <v>0</v>
      </c>
      <c r="G46" s="64">
        <v>0</v>
      </c>
      <c r="H46" s="41">
        <v>0</v>
      </c>
    </row>
    <row r="47" spans="1:11" s="75" customFormat="1" ht="10.5" customHeight="1" x14ac:dyDescent="0.2">
      <c r="A47" s="148" t="s">
        <v>180</v>
      </c>
      <c r="B47" s="266"/>
      <c r="C47" s="20"/>
      <c r="D47" s="7">
        <v>554</v>
      </c>
      <c r="E47" s="15" t="s">
        <v>79</v>
      </c>
      <c r="F47" s="64">
        <f>'P1 - Přehled'!H48</f>
        <v>0</v>
      </c>
      <c r="G47" s="64">
        <v>0</v>
      </c>
      <c r="H47" s="41">
        <v>0</v>
      </c>
    </row>
    <row r="48" spans="1:11" ht="10.5" customHeight="1" x14ac:dyDescent="0.2">
      <c r="A48" s="148" t="s">
        <v>181</v>
      </c>
      <c r="B48" s="265"/>
      <c r="C48" s="7"/>
      <c r="D48" s="7">
        <v>555</v>
      </c>
      <c r="E48" s="15" t="s">
        <v>91</v>
      </c>
      <c r="F48" s="64">
        <f>'P1 - Přehled'!H49</f>
        <v>0</v>
      </c>
      <c r="G48" s="64">
        <v>0</v>
      </c>
      <c r="H48" s="41">
        <v>0</v>
      </c>
    </row>
    <row r="49" spans="1:11" ht="10.5" customHeight="1" x14ac:dyDescent="0.2">
      <c r="A49" s="148" t="s">
        <v>182</v>
      </c>
      <c r="B49" s="265"/>
      <c r="C49" s="7"/>
      <c r="D49" s="7">
        <v>556</v>
      </c>
      <c r="E49" s="15" t="s">
        <v>92</v>
      </c>
      <c r="F49" s="64">
        <f>'P1 - Přehled'!H50</f>
        <v>0</v>
      </c>
      <c r="G49" s="64">
        <v>0</v>
      </c>
      <c r="H49" s="41">
        <v>0</v>
      </c>
    </row>
    <row r="50" spans="1:11" s="75" customFormat="1" ht="10.5" customHeight="1" x14ac:dyDescent="0.2">
      <c r="A50" s="148" t="s">
        <v>183</v>
      </c>
      <c r="B50" s="266"/>
      <c r="C50" s="7"/>
      <c r="D50" s="7">
        <v>557</v>
      </c>
      <c r="E50" s="15" t="s">
        <v>228</v>
      </c>
      <c r="F50" s="64">
        <f>'P1 - Přehled'!H51</f>
        <v>0</v>
      </c>
      <c r="G50" s="64">
        <v>0</v>
      </c>
      <c r="H50" s="41">
        <v>0</v>
      </c>
    </row>
    <row r="51" spans="1:11" s="75" customFormat="1" ht="10.5" customHeight="1" x14ac:dyDescent="0.2">
      <c r="A51" s="148" t="s">
        <v>184</v>
      </c>
      <c r="B51" s="266"/>
      <c r="C51" s="7"/>
      <c r="D51" s="7">
        <v>558</v>
      </c>
      <c r="E51" s="15" t="s">
        <v>229</v>
      </c>
      <c r="F51" s="64">
        <f>'P1 - Přehled'!H52</f>
        <v>150000</v>
      </c>
      <c r="G51" s="64">
        <v>150000</v>
      </c>
      <c r="H51" s="41">
        <v>150000</v>
      </c>
    </row>
    <row r="52" spans="1:11" ht="10.5" customHeight="1" x14ac:dyDescent="0.2">
      <c r="A52" s="148" t="s">
        <v>185</v>
      </c>
      <c r="B52" s="150">
        <v>56</v>
      </c>
      <c r="C52" s="35" t="s">
        <v>80</v>
      </c>
      <c r="D52" s="35"/>
      <c r="E52" s="35"/>
      <c r="F52" s="39">
        <f>SUM(F53:F56)</f>
        <v>0</v>
      </c>
      <c r="G52" s="39">
        <v>0</v>
      </c>
      <c r="H52" s="40">
        <v>0</v>
      </c>
      <c r="I52" s="24"/>
      <c r="J52" s="24"/>
      <c r="K52" s="24"/>
    </row>
    <row r="53" spans="1:11" s="75" customFormat="1" ht="10.5" customHeight="1" x14ac:dyDescent="0.2">
      <c r="A53" s="148" t="s">
        <v>186</v>
      </c>
      <c r="B53" s="266"/>
      <c r="C53" s="7"/>
      <c r="D53" s="7">
        <v>562</v>
      </c>
      <c r="E53" s="15" t="s">
        <v>20</v>
      </c>
      <c r="F53" s="64">
        <f>'P1 - Přehled'!H54</f>
        <v>0</v>
      </c>
      <c r="G53" s="64">
        <v>0</v>
      </c>
      <c r="H53" s="41">
        <v>0</v>
      </c>
    </row>
    <row r="54" spans="1:11" s="75" customFormat="1" ht="10.5" customHeight="1" x14ac:dyDescent="0.2">
      <c r="A54" s="148" t="s">
        <v>187</v>
      </c>
      <c r="B54" s="266"/>
      <c r="C54" s="7"/>
      <c r="D54" s="7">
        <v>563</v>
      </c>
      <c r="E54" s="15" t="s">
        <v>77</v>
      </c>
      <c r="F54" s="64">
        <f>'P1 - Přehled'!H55</f>
        <v>0</v>
      </c>
      <c r="G54" s="64">
        <v>0</v>
      </c>
      <c r="H54" s="41">
        <v>0</v>
      </c>
    </row>
    <row r="55" spans="1:11" s="75" customFormat="1" ht="10.5" customHeight="1" x14ac:dyDescent="0.2">
      <c r="A55" s="148" t="s">
        <v>188</v>
      </c>
      <c r="B55" s="266"/>
      <c r="C55" s="20"/>
      <c r="D55" s="7">
        <v>564</v>
      </c>
      <c r="E55" s="15" t="s">
        <v>81</v>
      </c>
      <c r="F55" s="64">
        <f>'P1 - Přehled'!H56</f>
        <v>0</v>
      </c>
      <c r="G55" s="64">
        <v>0</v>
      </c>
      <c r="H55" s="41">
        <v>0</v>
      </c>
    </row>
    <row r="56" spans="1:11" s="75" customFormat="1" ht="10.5" customHeight="1" x14ac:dyDescent="0.2">
      <c r="A56" s="148" t="s">
        <v>189</v>
      </c>
      <c r="B56" s="266"/>
      <c r="C56" s="20"/>
      <c r="D56" s="7">
        <v>569</v>
      </c>
      <c r="E56" s="15" t="s">
        <v>82</v>
      </c>
      <c r="F56" s="64">
        <f>'P1 - Přehled'!H57</f>
        <v>0</v>
      </c>
      <c r="G56" s="64">
        <v>0</v>
      </c>
      <c r="H56" s="41">
        <v>0</v>
      </c>
    </row>
    <row r="57" spans="1:11" ht="10.5" customHeight="1" x14ac:dyDescent="0.2">
      <c r="A57" s="148" t="s">
        <v>190</v>
      </c>
      <c r="B57" s="150">
        <v>57</v>
      </c>
      <c r="C57" s="35" t="s">
        <v>230</v>
      </c>
      <c r="D57" s="35"/>
      <c r="E57" s="35"/>
      <c r="F57" s="39">
        <f>SUM(F58)</f>
        <v>0</v>
      </c>
      <c r="G57" s="39">
        <v>0</v>
      </c>
      <c r="H57" s="40">
        <v>0</v>
      </c>
      <c r="I57" s="24"/>
      <c r="J57" s="24"/>
      <c r="K57" s="24"/>
    </row>
    <row r="58" spans="1:11" ht="10.5" customHeight="1" x14ac:dyDescent="0.2">
      <c r="A58" s="148" t="s">
        <v>191</v>
      </c>
      <c r="B58" s="265"/>
      <c r="C58" s="20"/>
      <c r="D58" s="7">
        <v>572</v>
      </c>
      <c r="E58" s="15" t="s">
        <v>231</v>
      </c>
      <c r="F58" s="64">
        <f>'P1 - Přehled'!H59</f>
        <v>0</v>
      </c>
      <c r="G58" s="64">
        <v>0</v>
      </c>
      <c r="H58" s="41">
        <v>0</v>
      </c>
    </row>
    <row r="59" spans="1:11" ht="10.5" customHeight="1" x14ac:dyDescent="0.2">
      <c r="A59" s="148" t="s">
        <v>192</v>
      </c>
      <c r="B59" s="150">
        <v>59</v>
      </c>
      <c r="C59" s="35" t="s">
        <v>24</v>
      </c>
      <c r="D59" s="35"/>
      <c r="E59" s="35"/>
      <c r="F59" s="39">
        <f>SUM(F60:F61)</f>
        <v>0</v>
      </c>
      <c r="G59" s="39">
        <v>0</v>
      </c>
      <c r="H59" s="40">
        <v>0</v>
      </c>
    </row>
    <row r="60" spans="1:11" ht="10.5" customHeight="1" x14ac:dyDescent="0.2">
      <c r="A60" s="148" t="s">
        <v>193</v>
      </c>
      <c r="B60" s="265"/>
      <c r="C60" s="7"/>
      <c r="D60" s="7">
        <v>591</v>
      </c>
      <c r="E60" s="2" t="s">
        <v>25</v>
      </c>
      <c r="F60" s="64">
        <f>'P1 - Přehled'!H61</f>
        <v>0</v>
      </c>
      <c r="G60" s="64">
        <v>0</v>
      </c>
      <c r="H60" s="41">
        <v>0</v>
      </c>
    </row>
    <row r="61" spans="1:11" ht="10.5" customHeight="1" x14ac:dyDescent="0.2">
      <c r="A61" s="148" t="s">
        <v>194</v>
      </c>
      <c r="B61" s="265"/>
      <c r="C61" s="7"/>
      <c r="D61" s="7">
        <v>595</v>
      </c>
      <c r="E61" s="2" t="s">
        <v>26</v>
      </c>
      <c r="F61" s="64">
        <f>'P1 - Přehled'!H62</f>
        <v>0</v>
      </c>
      <c r="G61" s="64">
        <v>0</v>
      </c>
      <c r="H61" s="41">
        <v>0</v>
      </c>
    </row>
    <row r="62" spans="1:11" ht="10.5" customHeight="1" x14ac:dyDescent="0.2">
      <c r="A62" s="178" t="s">
        <v>195</v>
      </c>
      <c r="B62" s="317" t="s">
        <v>27</v>
      </c>
      <c r="C62" s="318"/>
      <c r="D62" s="318"/>
      <c r="E62" s="318"/>
      <c r="F62" s="39">
        <f>F63+F69+F79+F85</f>
        <v>6852126</v>
      </c>
      <c r="G62" s="39">
        <v>6852126</v>
      </c>
      <c r="H62" s="40">
        <v>6852126</v>
      </c>
    </row>
    <row r="63" spans="1:11" ht="10.5" customHeight="1" x14ac:dyDescent="0.2">
      <c r="A63" s="148" t="s">
        <v>196</v>
      </c>
      <c r="B63" s="150">
        <v>60</v>
      </c>
      <c r="C63" s="35" t="s">
        <v>104</v>
      </c>
      <c r="D63" s="35"/>
      <c r="E63" s="35"/>
      <c r="F63" s="39">
        <f>SUM(F64:F68)</f>
        <v>0</v>
      </c>
      <c r="G63" s="39">
        <v>0</v>
      </c>
      <c r="H63" s="40">
        <v>0</v>
      </c>
    </row>
    <row r="64" spans="1:11" ht="10.5" customHeight="1" x14ac:dyDescent="0.2">
      <c r="A64" s="148" t="s">
        <v>197</v>
      </c>
      <c r="B64" s="265"/>
      <c r="C64" s="17"/>
      <c r="D64" s="7">
        <v>601</v>
      </c>
      <c r="E64" s="15" t="s">
        <v>93</v>
      </c>
      <c r="F64" s="64">
        <f>'P1 - Přehled'!H65</f>
        <v>0</v>
      </c>
      <c r="G64" s="64">
        <v>0</v>
      </c>
      <c r="H64" s="41">
        <v>0</v>
      </c>
    </row>
    <row r="65" spans="1:8" ht="10.5" customHeight="1" x14ac:dyDescent="0.2">
      <c r="A65" s="148" t="s">
        <v>198</v>
      </c>
      <c r="B65" s="265"/>
      <c r="C65" s="17"/>
      <c r="D65" s="7">
        <v>602</v>
      </c>
      <c r="E65" s="15" t="s">
        <v>94</v>
      </c>
      <c r="F65" s="64">
        <f>'P1 - Přehled'!H66</f>
        <v>0</v>
      </c>
      <c r="G65" s="64">
        <v>0</v>
      </c>
      <c r="H65" s="41">
        <v>0</v>
      </c>
    </row>
    <row r="66" spans="1:8" s="75" customFormat="1" ht="10.5" customHeight="1" x14ac:dyDescent="0.2">
      <c r="A66" s="148" t="s">
        <v>199</v>
      </c>
      <c r="B66" s="266"/>
      <c r="C66" s="20"/>
      <c r="D66" s="7">
        <v>603</v>
      </c>
      <c r="E66" s="15" t="s">
        <v>83</v>
      </c>
      <c r="F66" s="64">
        <f>'P1 - Přehled'!H67</f>
        <v>0</v>
      </c>
      <c r="G66" s="64">
        <v>0</v>
      </c>
      <c r="H66" s="41">
        <v>0</v>
      </c>
    </row>
    <row r="67" spans="1:8" s="75" customFormat="1" ht="10.5" customHeight="1" x14ac:dyDescent="0.2">
      <c r="A67" s="148" t="s">
        <v>200</v>
      </c>
      <c r="B67" s="266"/>
      <c r="C67" s="20"/>
      <c r="D67" s="7">
        <v>604</v>
      </c>
      <c r="E67" s="15" t="s">
        <v>103</v>
      </c>
      <c r="F67" s="64">
        <f>'P1 - Přehled'!H68</f>
        <v>0</v>
      </c>
      <c r="G67" s="64">
        <v>0</v>
      </c>
      <c r="H67" s="41">
        <v>0</v>
      </c>
    </row>
    <row r="68" spans="1:8" ht="10.5" customHeight="1" x14ac:dyDescent="0.2">
      <c r="A68" s="148" t="s">
        <v>201</v>
      </c>
      <c r="B68" s="265"/>
      <c r="C68" s="17"/>
      <c r="D68" s="7">
        <v>609</v>
      </c>
      <c r="E68" s="15" t="s">
        <v>98</v>
      </c>
      <c r="F68" s="64">
        <f>'P1 - Přehled'!H69</f>
        <v>0</v>
      </c>
      <c r="G68" s="64">
        <v>0</v>
      </c>
      <c r="H68" s="41">
        <v>0</v>
      </c>
    </row>
    <row r="69" spans="1:8" ht="10.5" customHeight="1" x14ac:dyDescent="0.2">
      <c r="A69" s="148" t="s">
        <v>202</v>
      </c>
      <c r="B69" s="150">
        <v>64</v>
      </c>
      <c r="C69" s="35" t="s">
        <v>126</v>
      </c>
      <c r="D69" s="35"/>
      <c r="E69" s="35"/>
      <c r="F69" s="39">
        <f>SUM(F70:F78)</f>
        <v>0</v>
      </c>
      <c r="G69" s="39">
        <v>0</v>
      </c>
      <c r="H69" s="40">
        <v>0</v>
      </c>
    </row>
    <row r="70" spans="1:8" ht="10.5" customHeight="1" x14ac:dyDescent="0.2">
      <c r="A70" s="148" t="s">
        <v>203</v>
      </c>
      <c r="B70" s="265"/>
      <c r="C70" s="17"/>
      <c r="D70" s="7">
        <v>641</v>
      </c>
      <c r="E70" s="15" t="s">
        <v>19</v>
      </c>
      <c r="F70" s="64">
        <f>'P1 - Přehled'!H71</f>
        <v>0</v>
      </c>
      <c r="G70" s="64">
        <v>0</v>
      </c>
      <c r="H70" s="41">
        <v>0</v>
      </c>
    </row>
    <row r="71" spans="1:8" ht="10.5" customHeight="1" x14ac:dyDescent="0.2">
      <c r="A71" s="148" t="s">
        <v>204</v>
      </c>
      <c r="B71" s="265"/>
      <c r="C71" s="17"/>
      <c r="D71" s="7">
        <v>642</v>
      </c>
      <c r="E71" s="15" t="s">
        <v>95</v>
      </c>
      <c r="F71" s="64">
        <f>'P1 - Přehled'!H72</f>
        <v>0</v>
      </c>
      <c r="G71" s="64">
        <v>0</v>
      </c>
      <c r="H71" s="41">
        <v>0</v>
      </c>
    </row>
    <row r="72" spans="1:8" ht="10.5" customHeight="1" x14ac:dyDescent="0.2">
      <c r="A72" s="148" t="s">
        <v>205</v>
      </c>
      <c r="B72" s="265"/>
      <c r="C72" s="17"/>
      <c r="D72" s="7">
        <v>643</v>
      </c>
      <c r="E72" s="15" t="s">
        <v>221</v>
      </c>
      <c r="F72" s="64">
        <f>'P1 - Přehled'!H73</f>
        <v>0</v>
      </c>
      <c r="G72" s="64">
        <v>0</v>
      </c>
      <c r="H72" s="41">
        <v>0</v>
      </c>
    </row>
    <row r="73" spans="1:8" ht="10.5" customHeight="1" x14ac:dyDescent="0.2">
      <c r="A73" s="148" t="s">
        <v>206</v>
      </c>
      <c r="B73" s="265"/>
      <c r="C73" s="17"/>
      <c r="D73" s="7">
        <v>644</v>
      </c>
      <c r="E73" s="15" t="s">
        <v>99</v>
      </c>
      <c r="F73" s="64">
        <f>'P1 - Přehled'!H74</f>
        <v>0</v>
      </c>
      <c r="G73" s="64">
        <v>0</v>
      </c>
      <c r="H73" s="41">
        <v>0</v>
      </c>
    </row>
    <row r="74" spans="1:8" ht="10.5" customHeight="1" x14ac:dyDescent="0.2">
      <c r="A74" s="148" t="s">
        <v>207</v>
      </c>
      <c r="B74" s="265"/>
      <c r="C74" s="17"/>
      <c r="D74" s="7">
        <v>645</v>
      </c>
      <c r="E74" s="15" t="s">
        <v>84</v>
      </c>
      <c r="F74" s="64">
        <f>'P1 - Přehled'!H75</f>
        <v>0</v>
      </c>
      <c r="G74" s="64">
        <v>0</v>
      </c>
      <c r="H74" s="41">
        <v>0</v>
      </c>
    </row>
    <row r="75" spans="1:8" ht="10.5" customHeight="1" x14ac:dyDescent="0.2">
      <c r="A75" s="148" t="s">
        <v>208</v>
      </c>
      <c r="B75" s="265"/>
      <c r="C75" s="17"/>
      <c r="D75" s="7">
        <v>646</v>
      </c>
      <c r="E75" s="15" t="s">
        <v>125</v>
      </c>
      <c r="F75" s="64">
        <f>'P1 - Přehled'!H76</f>
        <v>0</v>
      </c>
      <c r="G75" s="64">
        <v>0</v>
      </c>
      <c r="H75" s="41">
        <v>0</v>
      </c>
    </row>
    <row r="76" spans="1:8" ht="10.5" customHeight="1" x14ac:dyDescent="0.2">
      <c r="A76" s="148" t="s">
        <v>209</v>
      </c>
      <c r="B76" s="265"/>
      <c r="C76" s="17"/>
      <c r="D76" s="7">
        <v>647</v>
      </c>
      <c r="E76" s="15" t="s">
        <v>85</v>
      </c>
      <c r="F76" s="64">
        <f>'P1 - Přehled'!H77</f>
        <v>0</v>
      </c>
      <c r="G76" s="64">
        <v>0</v>
      </c>
      <c r="H76" s="41">
        <v>0</v>
      </c>
    </row>
    <row r="77" spans="1:8" ht="10.5" customHeight="1" x14ac:dyDescent="0.2">
      <c r="A77" s="148" t="s">
        <v>210</v>
      </c>
      <c r="B77" s="265"/>
      <c r="C77" s="17"/>
      <c r="D77" s="7">
        <v>648</v>
      </c>
      <c r="E77" s="15" t="s">
        <v>96</v>
      </c>
      <c r="F77" s="64">
        <f>'P1 - Přehled'!H78</f>
        <v>0</v>
      </c>
      <c r="G77" s="64">
        <v>0</v>
      </c>
      <c r="H77" s="41">
        <v>0</v>
      </c>
    </row>
    <row r="78" spans="1:8" ht="10.5" customHeight="1" x14ac:dyDescent="0.2">
      <c r="A78" s="148" t="s">
        <v>211</v>
      </c>
      <c r="B78" s="265"/>
      <c r="C78" s="17"/>
      <c r="D78" s="7">
        <v>649</v>
      </c>
      <c r="E78" s="15" t="s">
        <v>97</v>
      </c>
      <c r="F78" s="64">
        <f>'P1 - Přehled'!H79</f>
        <v>0</v>
      </c>
      <c r="G78" s="64">
        <v>0</v>
      </c>
      <c r="H78" s="41">
        <v>0</v>
      </c>
    </row>
    <row r="79" spans="1:8" ht="10.5" customHeight="1" x14ac:dyDescent="0.2">
      <c r="A79" s="148" t="s">
        <v>212</v>
      </c>
      <c r="B79" s="150">
        <v>66</v>
      </c>
      <c r="C79" s="35" t="s">
        <v>86</v>
      </c>
      <c r="D79" s="35"/>
      <c r="E79" s="35"/>
      <c r="F79" s="39">
        <f>SUM(F80:F84)</f>
        <v>50</v>
      </c>
      <c r="G79" s="39">
        <v>50</v>
      </c>
      <c r="H79" s="40">
        <v>50</v>
      </c>
    </row>
    <row r="80" spans="1:8" ht="10.5" customHeight="1" x14ac:dyDescent="0.2">
      <c r="A80" s="148" t="s">
        <v>213</v>
      </c>
      <c r="B80" s="265"/>
      <c r="C80" s="17"/>
      <c r="D80" s="7">
        <v>662</v>
      </c>
      <c r="E80" s="15" t="s">
        <v>20</v>
      </c>
      <c r="F80" s="64">
        <f>'P1 - Přehled'!H81</f>
        <v>50</v>
      </c>
      <c r="G80" s="64">
        <v>50</v>
      </c>
      <c r="H80" s="41">
        <v>50</v>
      </c>
    </row>
    <row r="81" spans="1:8" ht="10.5" customHeight="1" x14ac:dyDescent="0.2">
      <c r="A81" s="148" t="s">
        <v>214</v>
      </c>
      <c r="B81" s="265"/>
      <c r="C81" s="17"/>
      <c r="D81" s="7">
        <v>663</v>
      </c>
      <c r="E81" s="15" t="s">
        <v>87</v>
      </c>
      <c r="F81" s="64">
        <f>'P1 - Přehled'!H82</f>
        <v>0</v>
      </c>
      <c r="G81" s="64">
        <v>0</v>
      </c>
      <c r="H81" s="41">
        <v>0</v>
      </c>
    </row>
    <row r="82" spans="1:8" ht="10.5" customHeight="1" x14ac:dyDescent="0.2">
      <c r="A82" s="148" t="s">
        <v>215</v>
      </c>
      <c r="B82" s="265"/>
      <c r="C82" s="17"/>
      <c r="D82" s="7">
        <v>664</v>
      </c>
      <c r="E82" s="15" t="s">
        <v>88</v>
      </c>
      <c r="F82" s="64">
        <f>'P1 - Přehled'!H83</f>
        <v>0</v>
      </c>
      <c r="G82" s="64">
        <v>0</v>
      </c>
      <c r="H82" s="41">
        <v>0</v>
      </c>
    </row>
    <row r="83" spans="1:8" ht="10.5" customHeight="1" x14ac:dyDescent="0.2">
      <c r="A83" s="148" t="s">
        <v>216</v>
      </c>
      <c r="B83" s="265"/>
      <c r="C83" s="17"/>
      <c r="D83" s="7">
        <v>665</v>
      </c>
      <c r="E83" s="15" t="s">
        <v>222</v>
      </c>
      <c r="F83" s="64">
        <f>'P1 - Přehled'!H84</f>
        <v>0</v>
      </c>
      <c r="G83" s="64">
        <v>0</v>
      </c>
      <c r="H83" s="41">
        <v>0</v>
      </c>
    </row>
    <row r="84" spans="1:8" ht="10.5" customHeight="1" x14ac:dyDescent="0.2">
      <c r="A84" s="148" t="s">
        <v>217</v>
      </c>
      <c r="B84" s="265"/>
      <c r="C84" s="17"/>
      <c r="D84" s="7">
        <v>669</v>
      </c>
      <c r="E84" s="15" t="s">
        <v>89</v>
      </c>
      <c r="F84" s="64">
        <f>'P1 - Přehled'!H85</f>
        <v>0</v>
      </c>
      <c r="G84" s="64">
        <v>0</v>
      </c>
      <c r="H84" s="41">
        <v>0</v>
      </c>
    </row>
    <row r="85" spans="1:8" ht="10.5" customHeight="1" x14ac:dyDescent="0.2">
      <c r="A85" s="148" t="s">
        <v>218</v>
      </c>
      <c r="B85" s="150">
        <v>67</v>
      </c>
      <c r="C85" s="319" t="s">
        <v>223</v>
      </c>
      <c r="D85" s="319"/>
      <c r="E85" s="319"/>
      <c r="F85" s="39">
        <f>F86</f>
        <v>6852076</v>
      </c>
      <c r="G85" s="39">
        <v>6852076</v>
      </c>
      <c r="H85" s="40">
        <v>6852076</v>
      </c>
    </row>
    <row r="86" spans="1:8" ht="10.5" customHeight="1" x14ac:dyDescent="0.2">
      <c r="A86" s="148" t="s">
        <v>219</v>
      </c>
      <c r="B86" s="265"/>
      <c r="C86" s="17"/>
      <c r="D86" s="7">
        <v>672</v>
      </c>
      <c r="E86" s="15" t="s">
        <v>232</v>
      </c>
      <c r="F86" s="64">
        <f>'P1 - Přehled'!H87</f>
        <v>6852076</v>
      </c>
      <c r="G86" s="64">
        <v>6852076</v>
      </c>
      <c r="H86" s="41">
        <v>6852076</v>
      </c>
    </row>
    <row r="87" spans="1:8" ht="10.5" customHeight="1" thickBot="1" x14ac:dyDescent="0.25">
      <c r="A87" s="179" t="s">
        <v>220</v>
      </c>
      <c r="B87" s="267" t="s">
        <v>237</v>
      </c>
      <c r="C87" s="268"/>
      <c r="D87" s="268"/>
      <c r="E87" s="269"/>
      <c r="F87" s="70">
        <f>+F62-F9</f>
        <v>0</v>
      </c>
      <c r="G87" s="70">
        <v>0</v>
      </c>
      <c r="H87" s="71">
        <v>0</v>
      </c>
    </row>
    <row r="88" spans="1:8" ht="9.75" customHeight="1" x14ac:dyDescent="0.2">
      <c r="A88" s="6"/>
      <c r="B88" s="72"/>
      <c r="C88" s="72"/>
      <c r="D88" s="72"/>
      <c r="E88" s="24"/>
      <c r="F88" s="42"/>
    </row>
    <row r="89" spans="1:8" ht="11.25" customHeight="1" x14ac:dyDescent="0.2"/>
    <row r="90" spans="1:8" s="13" customFormat="1" ht="14.25" customHeight="1" x14ac:dyDescent="0.2">
      <c r="A90" s="278" t="s">
        <v>310</v>
      </c>
      <c r="B90" s="278"/>
      <c r="C90" s="278"/>
      <c r="D90" s="278"/>
      <c r="E90" s="13" t="s">
        <v>338</v>
      </c>
      <c r="F90" s="197" t="s">
        <v>340</v>
      </c>
      <c r="G90" s="195"/>
      <c r="H90" s="79" t="s">
        <v>46</v>
      </c>
    </row>
    <row r="91" spans="1:8" s="13" customFormat="1" ht="11.25" x14ac:dyDescent="0.2"/>
    <row r="92" spans="1:8" s="13" customFormat="1" ht="11.25" x14ac:dyDescent="0.2">
      <c r="A92" s="278" t="s">
        <v>316</v>
      </c>
      <c r="B92" s="278"/>
      <c r="C92" s="278"/>
      <c r="D92" s="278"/>
      <c r="E92" s="13" t="s">
        <v>339</v>
      </c>
      <c r="F92" s="197" t="s">
        <v>340</v>
      </c>
      <c r="H92" s="79" t="s">
        <v>46</v>
      </c>
    </row>
    <row r="93" spans="1:8" s="13" customFormat="1" ht="11.25" x14ac:dyDescent="0.2">
      <c r="F93" s="196"/>
      <c r="H93" s="79"/>
    </row>
    <row r="94" spans="1:8" s="13" customFormat="1" ht="11.25" x14ac:dyDescent="0.2">
      <c r="A94" s="278" t="s">
        <v>311</v>
      </c>
      <c r="B94" s="278"/>
      <c r="C94" s="278"/>
      <c r="D94" s="278"/>
      <c r="E94" s="13" t="s">
        <v>273</v>
      </c>
      <c r="F94" s="194" t="s">
        <v>136</v>
      </c>
      <c r="G94" s="199"/>
      <c r="H94" s="79" t="s">
        <v>46</v>
      </c>
    </row>
    <row r="95" spans="1:8" x14ac:dyDescent="0.2">
      <c r="A95"/>
      <c r="B95"/>
      <c r="C95"/>
      <c r="D95"/>
      <c r="E95"/>
      <c r="F95" s="174"/>
      <c r="G95"/>
      <c r="H95"/>
    </row>
  </sheetData>
  <mergeCells count="13">
    <mergeCell ref="F7:H7"/>
    <mergeCell ref="A90:D90"/>
    <mergeCell ref="A92:D92"/>
    <mergeCell ref="A94:D94"/>
    <mergeCell ref="B8:D8"/>
    <mergeCell ref="B9:E9"/>
    <mergeCell ref="B62:E62"/>
    <mergeCell ref="C85:E85"/>
    <mergeCell ref="B1:E1"/>
    <mergeCell ref="B2:E2"/>
    <mergeCell ref="A3:H3"/>
    <mergeCell ref="A4:H4"/>
    <mergeCell ref="A6:H6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84"/>
  <sheetViews>
    <sheetView topLeftCell="A51" workbookViewId="0">
      <selection activeCell="F30" sqref="F30"/>
    </sheetView>
  </sheetViews>
  <sheetFormatPr defaultRowHeight="12.75" x14ac:dyDescent="0.2"/>
  <cols>
    <col min="1" max="1" width="7.42578125" customWidth="1"/>
    <col min="2" max="2" width="30.42578125" style="153" customWidth="1"/>
    <col min="3" max="3" width="11.42578125" style="169" customWidth="1"/>
    <col min="4" max="4" width="40.7109375" customWidth="1"/>
    <col min="5" max="5" width="11.7109375" style="169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3"/>
      <c r="G1" s="24"/>
      <c r="H1" s="46"/>
    </row>
    <row r="2" spans="1:8" x14ac:dyDescent="0.2">
      <c r="A2" s="24"/>
      <c r="B2" s="45" t="s">
        <v>129</v>
      </c>
      <c r="C2" s="45"/>
      <c r="D2" s="45"/>
      <c r="E2" s="46" t="s">
        <v>134</v>
      </c>
      <c r="F2" s="175">
        <f>'P1 - Přehled'!H2</f>
        <v>1459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73" t="s">
        <v>246</v>
      </c>
    </row>
    <row r="5" spans="1:8" ht="18" x14ac:dyDescent="0.25">
      <c r="A5" s="154" t="s">
        <v>327</v>
      </c>
    </row>
    <row r="6" spans="1:8" ht="13.5" thickBot="1" x14ac:dyDescent="0.25">
      <c r="C6" s="155" t="s">
        <v>298</v>
      </c>
      <c r="D6" s="155" t="s">
        <v>245</v>
      </c>
      <c r="E6" s="155" t="s">
        <v>328</v>
      </c>
      <c r="F6" s="155" t="s">
        <v>245</v>
      </c>
    </row>
    <row r="7" spans="1:8" s="75" customFormat="1" ht="13.5" thickBot="1" x14ac:dyDescent="0.25">
      <c r="A7" s="320" t="s">
        <v>4</v>
      </c>
      <c r="B7" s="321"/>
      <c r="C7" s="170">
        <f>'P7 - Střednědobý výhled'!G9/'P7 - Střednědobý výhled'!F9</f>
        <v>1</v>
      </c>
      <c r="D7" s="167"/>
      <c r="E7" s="170">
        <f>'P7 - Střednědobý výhled'!H9/'P7 - Střednědobý výhled'!G9</f>
        <v>1</v>
      </c>
      <c r="F7" s="168"/>
    </row>
    <row r="8" spans="1:8" x14ac:dyDescent="0.2">
      <c r="A8" s="164">
        <v>50</v>
      </c>
      <c r="B8" s="165" t="s">
        <v>5</v>
      </c>
      <c r="C8" s="171">
        <f>'P7 - Střednědobý výhled'!G10/'P7 - Střednědobý výhled'!F10</f>
        <v>1</v>
      </c>
      <c r="D8" s="166"/>
      <c r="E8" s="171">
        <f>'P7 - Střednědobý výhled'!H10/'P7 - Střednědobý výhled'!G10</f>
        <v>1</v>
      </c>
      <c r="F8" s="166"/>
    </row>
    <row r="9" spans="1:8" x14ac:dyDescent="0.2">
      <c r="A9" s="17">
        <v>501</v>
      </c>
      <c r="B9" s="156" t="s">
        <v>6</v>
      </c>
      <c r="C9" s="172">
        <f>('P7 - Střednědobý výhled'!G11/'P7 - Střednědobý výhled'!F11)</f>
        <v>1</v>
      </c>
      <c r="D9" s="158"/>
      <c r="E9" s="172">
        <f>'P7 - Střednědobý výhled'!H11/'P7 - Střednědobý výhled'!G11</f>
        <v>1</v>
      </c>
      <c r="F9" s="158"/>
    </row>
    <row r="10" spans="1:8" ht="22.5" x14ac:dyDescent="0.2">
      <c r="A10" s="17">
        <v>502</v>
      </c>
      <c r="B10" s="152" t="s">
        <v>124</v>
      </c>
      <c r="C10" s="172">
        <v>0</v>
      </c>
      <c r="D10" s="158"/>
      <c r="E10" s="172">
        <v>0</v>
      </c>
      <c r="F10" s="158"/>
    </row>
    <row r="11" spans="1:8" ht="22.5" x14ac:dyDescent="0.2">
      <c r="A11" s="7">
        <v>503</v>
      </c>
      <c r="B11" s="134" t="s">
        <v>137</v>
      </c>
      <c r="C11" s="172">
        <v>0</v>
      </c>
      <c r="D11" s="158"/>
      <c r="E11" s="172">
        <v>0</v>
      </c>
      <c r="F11" s="158"/>
    </row>
    <row r="12" spans="1:8" x14ac:dyDescent="0.2">
      <c r="A12" s="17">
        <v>504</v>
      </c>
      <c r="B12" s="152" t="s">
        <v>7</v>
      </c>
      <c r="C12" s="172">
        <v>0</v>
      </c>
      <c r="D12" s="158"/>
      <c r="E12" s="172">
        <v>0</v>
      </c>
      <c r="F12" s="158"/>
    </row>
    <row r="13" spans="1:8" x14ac:dyDescent="0.2">
      <c r="A13" s="17">
        <v>506</v>
      </c>
      <c r="B13" s="152" t="s">
        <v>140</v>
      </c>
      <c r="C13" s="172">
        <v>0</v>
      </c>
      <c r="D13" s="158"/>
      <c r="E13" s="172">
        <v>0</v>
      </c>
      <c r="F13" s="158"/>
    </row>
    <row r="14" spans="1:8" x14ac:dyDescent="0.2">
      <c r="A14" s="17">
        <v>507</v>
      </c>
      <c r="B14" s="152" t="s">
        <v>141</v>
      </c>
      <c r="C14" s="172">
        <v>0</v>
      </c>
      <c r="D14" s="158"/>
      <c r="E14" s="172">
        <v>0</v>
      </c>
      <c r="F14" s="158"/>
    </row>
    <row r="15" spans="1:8" x14ac:dyDescent="0.2">
      <c r="A15" s="17">
        <v>508</v>
      </c>
      <c r="B15" s="152" t="s">
        <v>142</v>
      </c>
      <c r="C15" s="172">
        <v>0</v>
      </c>
      <c r="D15" s="158"/>
      <c r="E15" s="172">
        <v>0</v>
      </c>
      <c r="F15" s="158"/>
    </row>
    <row r="16" spans="1:8" x14ac:dyDescent="0.2">
      <c r="A16" s="150">
        <v>51</v>
      </c>
      <c r="B16" s="35" t="s">
        <v>8</v>
      </c>
      <c r="C16" s="172">
        <f>('P7 - Střednědobý výhled'!G18/'P7 - Střednědobý výhled'!F18)</f>
        <v>1</v>
      </c>
      <c r="D16" s="158"/>
      <c r="E16" s="172">
        <f>'P7 - Střednědobý výhled'!H18/'P7 - Střednědobý výhled'!G18</f>
        <v>1</v>
      </c>
      <c r="F16" s="158"/>
    </row>
    <row r="17" spans="1:6" x14ac:dyDescent="0.2">
      <c r="A17" s="7">
        <v>511</v>
      </c>
      <c r="B17" s="134" t="s">
        <v>117</v>
      </c>
      <c r="C17" s="172">
        <v>0</v>
      </c>
      <c r="D17" s="158"/>
      <c r="E17" s="172">
        <v>0</v>
      </c>
      <c r="F17" s="158"/>
    </row>
    <row r="18" spans="1:6" x14ac:dyDescent="0.2">
      <c r="A18" s="7">
        <v>512</v>
      </c>
      <c r="B18" s="134" t="s">
        <v>9</v>
      </c>
      <c r="C18" s="172">
        <f>('P7 - Střednědobý výhled'!G20/'P7 - Střednědobý výhled'!F20)</f>
        <v>1</v>
      </c>
      <c r="D18" s="158"/>
      <c r="E18" s="172">
        <f>'P7 - Střednědobý výhled'!H20/'P7 - Střednědobý výhled'!G20</f>
        <v>1</v>
      </c>
      <c r="F18" s="158"/>
    </row>
    <row r="19" spans="1:6" x14ac:dyDescent="0.2">
      <c r="A19" s="7">
        <v>513</v>
      </c>
      <c r="B19" s="134" t="s">
        <v>10</v>
      </c>
      <c r="C19" s="172">
        <f>('P7 - Střednědobý výhled'!G21/'P7 - Střednědobý výhled'!F21)</f>
        <v>1</v>
      </c>
      <c r="D19" s="158"/>
      <c r="E19" s="172">
        <f>'P7 - Střednědobý výhled'!H21/'P7 - Střednědobý výhled'!G21</f>
        <v>1</v>
      </c>
      <c r="F19" s="158"/>
    </row>
    <row r="20" spans="1:6" x14ac:dyDescent="0.2">
      <c r="A20" s="7">
        <v>516</v>
      </c>
      <c r="B20" s="134" t="s">
        <v>28</v>
      </c>
      <c r="C20" s="172">
        <v>0</v>
      </c>
      <c r="D20" s="158"/>
      <c r="E20" s="172">
        <v>0</v>
      </c>
      <c r="F20" s="158"/>
    </row>
    <row r="21" spans="1:6" x14ac:dyDescent="0.2">
      <c r="A21" s="7">
        <v>518</v>
      </c>
      <c r="B21" s="134" t="s">
        <v>11</v>
      </c>
      <c r="C21" s="172">
        <f>('P7 - Střednědobý výhled'!G23/'P7 - Střednědobý výhled'!F23)</f>
        <v>1</v>
      </c>
      <c r="D21" s="158"/>
      <c r="E21" s="172">
        <f>'P7 - Střednědobý výhled'!H23/'P7 - Střednědobý výhled'!G23</f>
        <v>1</v>
      </c>
      <c r="F21" s="158"/>
    </row>
    <row r="22" spans="1:6" x14ac:dyDescent="0.2">
      <c r="A22" s="149">
        <v>52</v>
      </c>
      <c r="B22" s="36" t="s">
        <v>12</v>
      </c>
      <c r="C22" s="172">
        <f>('P7 - Střednědobý výhled'!G24/'P7 - Střednědobý výhled'!F24)</f>
        <v>1</v>
      </c>
      <c r="D22" s="158"/>
      <c r="E22" s="172">
        <f>'P7 - Střednědobý výhled'!H24/'P7 - Střednědobý výhled'!G24</f>
        <v>1</v>
      </c>
      <c r="F22" s="158"/>
    </row>
    <row r="23" spans="1:6" x14ac:dyDescent="0.2">
      <c r="A23" s="17">
        <v>521</v>
      </c>
      <c r="B23" s="152" t="s">
        <v>13</v>
      </c>
      <c r="C23" s="172">
        <f>('P7 - Střednědobý výhled'!G25/'P7 - Střednědobý výhled'!F25)</f>
        <v>1</v>
      </c>
      <c r="D23" s="158"/>
      <c r="E23" s="172">
        <f>'P7 - Střednědobý výhled'!H25/'P7 - Střednědobý výhled'!G25</f>
        <v>1</v>
      </c>
      <c r="F23" s="158"/>
    </row>
    <row r="24" spans="1:6" x14ac:dyDescent="0.2">
      <c r="A24" s="17">
        <v>524</v>
      </c>
      <c r="B24" s="152" t="s">
        <v>101</v>
      </c>
      <c r="C24" s="172">
        <f>('P7 - Střednědobý výhled'!G26/'P7 - Střednědobý výhled'!F26)</f>
        <v>1</v>
      </c>
      <c r="D24" s="158"/>
      <c r="E24" s="172">
        <f>'P7 - Střednědobý výhled'!H26/'P7 - Střednědobý výhled'!G26</f>
        <v>1</v>
      </c>
      <c r="F24" s="158"/>
    </row>
    <row r="25" spans="1:6" x14ac:dyDescent="0.2">
      <c r="A25" s="7">
        <v>525</v>
      </c>
      <c r="B25" s="134" t="s">
        <v>138</v>
      </c>
      <c r="C25" s="172">
        <f>('P7 - Střednědobý výhled'!G27/'P7 - Střednědobý výhled'!F27)</f>
        <v>1</v>
      </c>
      <c r="D25" s="158"/>
      <c r="E25" s="172">
        <f>'P7 - Střednědobý výhled'!H27/'P7 - Střednědobý výhled'!G27</f>
        <v>1</v>
      </c>
      <c r="F25" s="158"/>
    </row>
    <row r="26" spans="1:6" x14ac:dyDescent="0.2">
      <c r="A26" s="7">
        <v>527</v>
      </c>
      <c r="B26" s="134" t="s">
        <v>14</v>
      </c>
      <c r="C26" s="172">
        <f>('P7 - Střednědobý výhled'!G28/'P7 - Střednědobý výhled'!F28)</f>
        <v>1</v>
      </c>
      <c r="D26" s="158"/>
      <c r="E26" s="172">
        <f>'P7 - Střednědobý výhled'!H28/'P7 - Střednědobý výhled'!G28</f>
        <v>1</v>
      </c>
      <c r="F26" s="158"/>
    </row>
    <row r="27" spans="1:6" x14ac:dyDescent="0.2">
      <c r="A27" s="7">
        <v>528</v>
      </c>
      <c r="B27" s="157" t="s">
        <v>100</v>
      </c>
      <c r="C27" s="172">
        <v>0</v>
      </c>
      <c r="D27" s="158"/>
      <c r="E27" s="172">
        <v>0</v>
      </c>
      <c r="F27" s="158"/>
    </row>
    <row r="28" spans="1:6" x14ac:dyDescent="0.2">
      <c r="A28" s="150">
        <v>53</v>
      </c>
      <c r="B28" s="37" t="s">
        <v>15</v>
      </c>
      <c r="C28" s="172">
        <v>0</v>
      </c>
      <c r="D28" s="158"/>
      <c r="E28" s="172">
        <v>0</v>
      </c>
      <c r="F28" s="158"/>
    </row>
    <row r="29" spans="1:6" x14ac:dyDescent="0.2">
      <c r="A29" s="17">
        <v>531</v>
      </c>
      <c r="B29" s="152" t="s">
        <v>16</v>
      </c>
      <c r="C29" s="172">
        <v>0</v>
      </c>
      <c r="D29" s="158"/>
      <c r="E29" s="172">
        <v>0</v>
      </c>
      <c r="F29" s="158"/>
    </row>
    <row r="30" spans="1:6" x14ac:dyDescent="0.2">
      <c r="A30" s="17">
        <v>532</v>
      </c>
      <c r="B30" s="152" t="s">
        <v>17</v>
      </c>
      <c r="C30" s="172">
        <v>0</v>
      </c>
      <c r="D30" s="158"/>
      <c r="E30" s="172">
        <v>0</v>
      </c>
      <c r="F30" s="158"/>
    </row>
    <row r="31" spans="1:6" x14ac:dyDescent="0.2">
      <c r="A31" s="17">
        <v>538</v>
      </c>
      <c r="B31" s="134" t="s">
        <v>139</v>
      </c>
      <c r="C31" s="172">
        <v>0</v>
      </c>
      <c r="D31" s="158"/>
      <c r="E31" s="172">
        <v>0</v>
      </c>
      <c r="F31" s="158"/>
    </row>
    <row r="32" spans="1:6" x14ac:dyDescent="0.2">
      <c r="A32" s="17">
        <v>539</v>
      </c>
      <c r="B32" s="134" t="s">
        <v>225</v>
      </c>
      <c r="C32" s="172">
        <v>0</v>
      </c>
      <c r="D32" s="158"/>
      <c r="E32" s="172">
        <v>0</v>
      </c>
      <c r="F32" s="158"/>
    </row>
    <row r="33" spans="1:6" x14ac:dyDescent="0.2">
      <c r="A33" s="151">
        <v>54</v>
      </c>
      <c r="B33" s="35" t="s">
        <v>18</v>
      </c>
      <c r="C33" s="172">
        <f>('P7 - Střednědobý výhled'!G35/'P7 - Střednědobý výhled'!F35)</f>
        <v>1</v>
      </c>
      <c r="D33" s="158"/>
      <c r="E33" s="172">
        <f>'P7 - Střednědobý výhled'!H35/'P7 - Střednědobý výhled'!G35</f>
        <v>1</v>
      </c>
      <c r="F33" s="158"/>
    </row>
    <row r="34" spans="1:6" x14ac:dyDescent="0.2">
      <c r="A34" s="7">
        <v>541</v>
      </c>
      <c r="B34" s="134" t="s">
        <v>19</v>
      </c>
      <c r="C34" s="172">
        <v>0</v>
      </c>
      <c r="D34" s="158"/>
      <c r="E34" s="172">
        <v>0</v>
      </c>
      <c r="F34" s="158"/>
    </row>
    <row r="35" spans="1:6" x14ac:dyDescent="0.2">
      <c r="A35" s="7">
        <v>542</v>
      </c>
      <c r="B35" s="134" t="s">
        <v>95</v>
      </c>
      <c r="C35" s="172">
        <v>0</v>
      </c>
      <c r="D35" s="158"/>
      <c r="E35" s="172">
        <v>0</v>
      </c>
      <c r="F35" s="158"/>
    </row>
    <row r="36" spans="1:6" x14ac:dyDescent="0.2">
      <c r="A36" s="7">
        <v>543</v>
      </c>
      <c r="B36" s="134" t="s">
        <v>21</v>
      </c>
      <c r="C36" s="172">
        <v>0</v>
      </c>
      <c r="D36" s="158"/>
      <c r="E36" s="172">
        <v>0</v>
      </c>
      <c r="F36" s="158"/>
    </row>
    <row r="37" spans="1:6" x14ac:dyDescent="0.2">
      <c r="A37" s="7">
        <v>544</v>
      </c>
      <c r="B37" s="134" t="s">
        <v>23</v>
      </c>
      <c r="C37" s="172">
        <v>0</v>
      </c>
      <c r="D37" s="158"/>
      <c r="E37" s="172">
        <v>0</v>
      </c>
      <c r="F37" s="158"/>
    </row>
    <row r="38" spans="1:6" x14ac:dyDescent="0.2">
      <c r="A38" s="7">
        <v>547</v>
      </c>
      <c r="B38" s="134" t="s">
        <v>22</v>
      </c>
      <c r="C38" s="172">
        <v>0</v>
      </c>
      <c r="D38" s="158"/>
      <c r="E38" s="172">
        <v>0</v>
      </c>
      <c r="F38" s="158"/>
    </row>
    <row r="39" spans="1:6" x14ac:dyDescent="0.2">
      <c r="A39" s="7">
        <v>548</v>
      </c>
      <c r="B39" s="134" t="s">
        <v>78</v>
      </c>
      <c r="C39" s="172">
        <v>0</v>
      </c>
      <c r="D39" s="158"/>
      <c r="E39" s="172">
        <v>0</v>
      </c>
      <c r="F39" s="158"/>
    </row>
    <row r="40" spans="1:6" x14ac:dyDescent="0.2">
      <c r="A40" s="7">
        <v>549</v>
      </c>
      <c r="B40" s="134" t="s">
        <v>224</v>
      </c>
      <c r="C40" s="172">
        <f>('P7 - Střednědobý výhled'!G42/'P7 - Střednědobý výhled'!F42)</f>
        <v>1</v>
      </c>
      <c r="D40" s="158"/>
      <c r="E40" s="172">
        <f>'P7 - Střednědobý výhled'!H42/'P7 - Střednědobý výhled'!G42</f>
        <v>1</v>
      </c>
      <c r="F40" s="158"/>
    </row>
    <row r="41" spans="1:6" x14ac:dyDescent="0.2">
      <c r="A41" s="150">
        <v>55</v>
      </c>
      <c r="B41" s="35" t="s">
        <v>102</v>
      </c>
      <c r="C41" s="172">
        <f>('P7 - Střednědobý výhled'!G43/'P7 - Střednědobý výhled'!F43)</f>
        <v>1</v>
      </c>
      <c r="D41" s="158"/>
      <c r="E41" s="172">
        <f>'P7 - Střednědobý výhled'!H43/'P7 - Střednědobý výhled'!G43</f>
        <v>1</v>
      </c>
      <c r="F41" s="158"/>
    </row>
    <row r="42" spans="1:6" x14ac:dyDescent="0.2">
      <c r="A42" s="7">
        <v>551</v>
      </c>
      <c r="B42" s="134" t="s">
        <v>90</v>
      </c>
      <c r="C42" s="172">
        <v>0</v>
      </c>
      <c r="D42" s="158"/>
      <c r="E42" s="172">
        <v>0</v>
      </c>
      <c r="F42" s="158"/>
    </row>
    <row r="43" spans="1:6" x14ac:dyDescent="0.2">
      <c r="A43" s="7">
        <v>552</v>
      </c>
      <c r="B43" s="134" t="s">
        <v>226</v>
      </c>
      <c r="C43" s="172">
        <v>0</v>
      </c>
      <c r="D43" s="158"/>
      <c r="E43" s="172">
        <v>0</v>
      </c>
      <c r="F43" s="158"/>
    </row>
    <row r="44" spans="1:6" x14ac:dyDescent="0.2">
      <c r="A44" s="7">
        <v>553</v>
      </c>
      <c r="B44" s="134" t="s">
        <v>227</v>
      </c>
      <c r="C44" s="172">
        <v>0</v>
      </c>
      <c r="D44" s="158"/>
      <c r="E44" s="172">
        <v>0</v>
      </c>
      <c r="F44" s="158"/>
    </row>
    <row r="45" spans="1:6" x14ac:dyDescent="0.2">
      <c r="A45" s="7">
        <v>554</v>
      </c>
      <c r="B45" s="134" t="s">
        <v>79</v>
      </c>
      <c r="C45" s="172">
        <v>0</v>
      </c>
      <c r="D45" s="158"/>
      <c r="E45" s="172">
        <v>0</v>
      </c>
      <c r="F45" s="158"/>
    </row>
    <row r="46" spans="1:6" x14ac:dyDescent="0.2">
      <c r="A46" s="7">
        <v>555</v>
      </c>
      <c r="B46" s="134" t="s">
        <v>91</v>
      </c>
      <c r="C46" s="172">
        <v>0</v>
      </c>
      <c r="D46" s="158"/>
      <c r="E46" s="172">
        <v>0</v>
      </c>
      <c r="F46" s="158"/>
    </row>
    <row r="47" spans="1:6" x14ac:dyDescent="0.2">
      <c r="A47" s="7">
        <v>556</v>
      </c>
      <c r="B47" s="134" t="s">
        <v>92</v>
      </c>
      <c r="C47" s="172">
        <v>0</v>
      </c>
      <c r="D47" s="158"/>
      <c r="E47" s="172">
        <v>0</v>
      </c>
      <c r="F47" s="158"/>
    </row>
    <row r="48" spans="1:6" x14ac:dyDescent="0.2">
      <c r="A48" s="7">
        <v>557</v>
      </c>
      <c r="B48" s="134" t="s">
        <v>228</v>
      </c>
      <c r="C48" s="172">
        <v>0</v>
      </c>
      <c r="D48" s="158"/>
      <c r="E48" s="172">
        <v>0</v>
      </c>
      <c r="F48" s="158"/>
    </row>
    <row r="49" spans="1:6" ht="15" customHeight="1" x14ac:dyDescent="0.2">
      <c r="A49" s="7">
        <v>558</v>
      </c>
      <c r="B49" s="134" t="s">
        <v>229</v>
      </c>
      <c r="C49" s="172">
        <f>('P7 - Střednědobý výhled'!G51/'P7 - Střednědobý výhled'!F51)</f>
        <v>1</v>
      </c>
      <c r="D49" s="158"/>
      <c r="E49" s="172">
        <f>'P7 - Střednědobý výhled'!H51/'P7 - Střednědobý výhled'!G51</f>
        <v>1</v>
      </c>
      <c r="F49" s="158"/>
    </row>
    <row r="50" spans="1:6" x14ac:dyDescent="0.2">
      <c r="A50" s="150">
        <v>56</v>
      </c>
      <c r="B50" s="35" t="s">
        <v>80</v>
      </c>
      <c r="C50" s="172">
        <v>0</v>
      </c>
      <c r="D50" s="158"/>
      <c r="E50" s="172">
        <v>0</v>
      </c>
      <c r="F50" s="158"/>
    </row>
    <row r="51" spans="1:6" x14ac:dyDescent="0.2">
      <c r="A51" s="7">
        <v>562</v>
      </c>
      <c r="B51" s="134" t="s">
        <v>20</v>
      </c>
      <c r="C51" s="172">
        <v>0</v>
      </c>
      <c r="D51" s="158"/>
      <c r="E51" s="172">
        <v>0</v>
      </c>
      <c r="F51" s="158"/>
    </row>
    <row r="52" spans="1:6" x14ac:dyDescent="0.2">
      <c r="A52" s="7">
        <v>563</v>
      </c>
      <c r="B52" s="134" t="s">
        <v>77</v>
      </c>
      <c r="C52" s="172">
        <v>0</v>
      </c>
      <c r="D52" s="158"/>
      <c r="E52" s="172">
        <v>0</v>
      </c>
      <c r="F52" s="158"/>
    </row>
    <row r="53" spans="1:6" x14ac:dyDescent="0.2">
      <c r="A53" s="7">
        <v>564</v>
      </c>
      <c r="B53" s="134" t="s">
        <v>81</v>
      </c>
      <c r="C53" s="172">
        <v>0</v>
      </c>
      <c r="D53" s="158"/>
      <c r="E53" s="172">
        <v>0</v>
      </c>
      <c r="F53" s="158"/>
    </row>
    <row r="54" spans="1:6" x14ac:dyDescent="0.2">
      <c r="A54" s="7">
        <v>569</v>
      </c>
      <c r="B54" s="134" t="s">
        <v>82</v>
      </c>
      <c r="C54" s="172">
        <v>0</v>
      </c>
      <c r="D54" s="158"/>
      <c r="E54" s="172">
        <v>0</v>
      </c>
      <c r="F54" s="158"/>
    </row>
    <row r="55" spans="1:6" x14ac:dyDescent="0.2">
      <c r="A55" s="150">
        <v>57</v>
      </c>
      <c r="B55" s="35" t="s">
        <v>230</v>
      </c>
      <c r="C55" s="172">
        <v>0</v>
      </c>
      <c r="D55" s="158"/>
      <c r="E55" s="172">
        <v>0</v>
      </c>
      <c r="F55" s="158"/>
    </row>
    <row r="56" spans="1:6" ht="22.5" x14ac:dyDescent="0.2">
      <c r="A56" s="7">
        <v>572</v>
      </c>
      <c r="B56" s="134" t="s">
        <v>231</v>
      </c>
      <c r="C56" s="172">
        <v>0</v>
      </c>
      <c r="D56" s="158"/>
      <c r="E56" s="172">
        <v>0</v>
      </c>
      <c r="F56" s="158"/>
    </row>
    <row r="57" spans="1:6" x14ac:dyDescent="0.2">
      <c r="A57" s="150">
        <v>59</v>
      </c>
      <c r="B57" s="35" t="s">
        <v>24</v>
      </c>
      <c r="C57" s="172">
        <v>0</v>
      </c>
      <c r="D57" s="158"/>
      <c r="E57" s="172">
        <v>0</v>
      </c>
      <c r="F57" s="158"/>
    </row>
    <row r="58" spans="1:6" x14ac:dyDescent="0.2">
      <c r="A58" s="7">
        <v>591</v>
      </c>
      <c r="B58" s="152" t="s">
        <v>25</v>
      </c>
      <c r="C58" s="172">
        <v>0</v>
      </c>
      <c r="D58" s="158"/>
      <c r="E58" s="172">
        <v>0</v>
      </c>
      <c r="F58" s="158"/>
    </row>
    <row r="59" spans="1:6" ht="13.5" thickBot="1" x14ac:dyDescent="0.25">
      <c r="A59" s="18">
        <v>595</v>
      </c>
      <c r="B59" s="159" t="s">
        <v>26</v>
      </c>
      <c r="C59" s="172">
        <v>0</v>
      </c>
      <c r="D59" s="160"/>
      <c r="E59" s="172">
        <v>0</v>
      </c>
      <c r="F59" s="160"/>
    </row>
    <row r="60" spans="1:6" ht="13.5" thickBot="1" x14ac:dyDescent="0.25">
      <c r="A60" s="320" t="s">
        <v>27</v>
      </c>
      <c r="B60" s="321"/>
      <c r="C60" s="170">
        <f>('P7 - Střednědobý výhled'!G62/'P7 - Střednědobý výhled'!F62)</f>
        <v>1</v>
      </c>
      <c r="D60" s="162"/>
      <c r="E60" s="170">
        <f>'P7 - Střednědobý výhled'!H62/'P7 - Střednědobý výhled'!G62</f>
        <v>1</v>
      </c>
      <c r="F60" s="163"/>
    </row>
    <row r="61" spans="1:6" x14ac:dyDescent="0.2">
      <c r="A61" s="150">
        <v>60</v>
      </c>
      <c r="B61" s="35" t="s">
        <v>104</v>
      </c>
      <c r="C61" s="172">
        <v>0</v>
      </c>
      <c r="D61" s="161"/>
      <c r="E61" s="172">
        <v>0</v>
      </c>
      <c r="F61" s="161"/>
    </row>
    <row r="62" spans="1:6" x14ac:dyDescent="0.2">
      <c r="A62" s="7">
        <v>601</v>
      </c>
      <c r="B62" s="134" t="s">
        <v>93</v>
      </c>
      <c r="C62" s="172">
        <v>0</v>
      </c>
      <c r="D62" s="158"/>
      <c r="E62" s="172">
        <v>0</v>
      </c>
      <c r="F62" s="158"/>
    </row>
    <row r="63" spans="1:6" x14ac:dyDescent="0.2">
      <c r="A63" s="7">
        <v>602</v>
      </c>
      <c r="B63" s="134" t="s">
        <v>94</v>
      </c>
      <c r="C63" s="172">
        <v>0</v>
      </c>
      <c r="D63" s="158"/>
      <c r="E63" s="172">
        <v>0</v>
      </c>
      <c r="F63" s="158"/>
    </row>
    <row r="64" spans="1:6" x14ac:dyDescent="0.2">
      <c r="A64" s="7">
        <v>603</v>
      </c>
      <c r="B64" s="134" t="s">
        <v>83</v>
      </c>
      <c r="C64" s="172">
        <v>0</v>
      </c>
      <c r="D64" s="158"/>
      <c r="E64" s="172">
        <v>0</v>
      </c>
      <c r="F64" s="158"/>
    </row>
    <row r="65" spans="1:6" x14ac:dyDescent="0.2">
      <c r="A65" s="7">
        <v>604</v>
      </c>
      <c r="B65" s="134" t="s">
        <v>103</v>
      </c>
      <c r="C65" s="172">
        <v>0</v>
      </c>
      <c r="D65" s="158"/>
      <c r="E65" s="172">
        <v>0</v>
      </c>
      <c r="F65" s="158"/>
    </row>
    <row r="66" spans="1:6" x14ac:dyDescent="0.2">
      <c r="A66" s="7">
        <v>609</v>
      </c>
      <c r="B66" s="134" t="s">
        <v>98</v>
      </c>
      <c r="C66" s="172">
        <v>0</v>
      </c>
      <c r="D66" s="158"/>
      <c r="E66" s="172">
        <v>0</v>
      </c>
      <c r="F66" s="158"/>
    </row>
    <row r="67" spans="1:6" x14ac:dyDescent="0.2">
      <c r="A67" s="150">
        <v>64</v>
      </c>
      <c r="B67" s="35" t="s">
        <v>126</v>
      </c>
      <c r="C67" s="172">
        <v>0</v>
      </c>
      <c r="D67" s="158"/>
      <c r="E67" s="172">
        <v>0</v>
      </c>
      <c r="F67" s="158"/>
    </row>
    <row r="68" spans="1:6" x14ac:dyDescent="0.2">
      <c r="A68" s="7">
        <v>641</v>
      </c>
      <c r="B68" s="134" t="s">
        <v>19</v>
      </c>
      <c r="C68" s="172">
        <v>0</v>
      </c>
      <c r="D68" s="158"/>
      <c r="E68" s="172">
        <v>0</v>
      </c>
      <c r="F68" s="158"/>
    </row>
    <row r="69" spans="1:6" x14ac:dyDescent="0.2">
      <c r="A69" s="7">
        <v>642</v>
      </c>
      <c r="B69" s="134" t="s">
        <v>95</v>
      </c>
      <c r="C69" s="172">
        <v>0</v>
      </c>
      <c r="D69" s="158"/>
      <c r="E69" s="172">
        <v>0</v>
      </c>
      <c r="F69" s="158"/>
    </row>
    <row r="70" spans="1:6" x14ac:dyDescent="0.2">
      <c r="A70" s="7">
        <v>643</v>
      </c>
      <c r="B70" s="134" t="s">
        <v>221</v>
      </c>
      <c r="C70" s="172">
        <v>0</v>
      </c>
      <c r="D70" s="158"/>
      <c r="E70" s="172">
        <v>0</v>
      </c>
      <c r="F70" s="158"/>
    </row>
    <row r="71" spans="1:6" x14ac:dyDescent="0.2">
      <c r="A71" s="7">
        <v>644</v>
      </c>
      <c r="B71" s="134" t="s">
        <v>99</v>
      </c>
      <c r="C71" s="172">
        <v>0</v>
      </c>
      <c r="D71" s="158"/>
      <c r="E71" s="172">
        <v>0</v>
      </c>
      <c r="F71" s="158"/>
    </row>
    <row r="72" spans="1:6" x14ac:dyDescent="0.2">
      <c r="A72" s="7">
        <v>645</v>
      </c>
      <c r="B72" s="134" t="s">
        <v>84</v>
      </c>
      <c r="C72" s="172">
        <v>0</v>
      </c>
      <c r="D72" s="158"/>
      <c r="E72" s="172">
        <v>0</v>
      </c>
      <c r="F72" s="158"/>
    </row>
    <row r="73" spans="1:6" ht="22.5" x14ac:dyDescent="0.2">
      <c r="A73" s="7">
        <v>646</v>
      </c>
      <c r="B73" s="134" t="s">
        <v>125</v>
      </c>
      <c r="C73" s="172">
        <v>0</v>
      </c>
      <c r="D73" s="158"/>
      <c r="E73" s="172">
        <v>0</v>
      </c>
      <c r="F73" s="158"/>
    </row>
    <row r="74" spans="1:6" x14ac:dyDescent="0.2">
      <c r="A74" s="7">
        <v>647</v>
      </c>
      <c r="B74" s="134" t="s">
        <v>85</v>
      </c>
      <c r="C74" s="172">
        <v>0</v>
      </c>
      <c r="D74" s="158"/>
      <c r="E74" s="172">
        <v>0</v>
      </c>
      <c r="F74" s="158"/>
    </row>
    <row r="75" spans="1:6" x14ac:dyDescent="0.2">
      <c r="A75" s="7">
        <v>648</v>
      </c>
      <c r="B75" s="134" t="s">
        <v>96</v>
      </c>
      <c r="C75" s="172">
        <v>0</v>
      </c>
      <c r="D75" s="158"/>
      <c r="E75" s="172">
        <v>0</v>
      </c>
      <c r="F75" s="158"/>
    </row>
    <row r="76" spans="1:6" x14ac:dyDescent="0.2">
      <c r="A76" s="7">
        <v>649</v>
      </c>
      <c r="B76" s="134" t="s">
        <v>97</v>
      </c>
      <c r="C76" s="172">
        <v>0</v>
      </c>
      <c r="D76" s="158"/>
      <c r="E76" s="172">
        <v>0</v>
      </c>
      <c r="F76" s="158"/>
    </row>
    <row r="77" spans="1:6" x14ac:dyDescent="0.2">
      <c r="A77" s="150">
        <v>66</v>
      </c>
      <c r="B77" s="35" t="s">
        <v>86</v>
      </c>
      <c r="C77" s="172">
        <f>('P7 - Střednědobý výhled'!G79/'P7 - Střednědobý výhled'!F79)</f>
        <v>1</v>
      </c>
      <c r="D77" s="158"/>
      <c r="E77" s="172">
        <f>'P7 - Střednědobý výhled'!H79/'P7 - Střednědobý výhled'!G79</f>
        <v>1</v>
      </c>
      <c r="F77" s="158"/>
    </row>
    <row r="78" spans="1:6" x14ac:dyDescent="0.2">
      <c r="A78" s="7">
        <v>662</v>
      </c>
      <c r="B78" s="134" t="s">
        <v>20</v>
      </c>
      <c r="C78" s="172">
        <f>('P7 - Střednědobý výhled'!G80/'P7 - Střednědobý výhled'!F80)</f>
        <v>1</v>
      </c>
      <c r="D78" s="158"/>
      <c r="E78" s="172">
        <f>'P7 - Střednědobý výhled'!H80/'P7 - Střednědobý výhled'!G80</f>
        <v>1</v>
      </c>
      <c r="F78" s="158"/>
    </row>
    <row r="79" spans="1:6" x14ac:dyDescent="0.2">
      <c r="A79" s="7">
        <v>663</v>
      </c>
      <c r="B79" s="134" t="s">
        <v>87</v>
      </c>
      <c r="C79" s="172">
        <v>0</v>
      </c>
      <c r="D79" s="158"/>
      <c r="E79" s="172">
        <v>0</v>
      </c>
      <c r="F79" s="158"/>
    </row>
    <row r="80" spans="1:6" x14ac:dyDescent="0.2">
      <c r="A80" s="7">
        <v>664</v>
      </c>
      <c r="B80" s="134" t="s">
        <v>88</v>
      </c>
      <c r="C80" s="172">
        <v>0</v>
      </c>
      <c r="D80" s="158"/>
      <c r="E80" s="172">
        <v>0</v>
      </c>
      <c r="F80" s="158"/>
    </row>
    <row r="81" spans="1:6" ht="22.5" x14ac:dyDescent="0.2">
      <c r="A81" s="7">
        <v>665</v>
      </c>
      <c r="B81" s="134" t="s">
        <v>222</v>
      </c>
      <c r="C81" s="172">
        <v>0</v>
      </c>
      <c r="D81" s="158"/>
      <c r="E81" s="172">
        <v>0</v>
      </c>
      <c r="F81" s="158"/>
    </row>
    <row r="82" spans="1:6" x14ac:dyDescent="0.2">
      <c r="A82" s="7">
        <v>669</v>
      </c>
      <c r="B82" s="134" t="s">
        <v>89</v>
      </c>
      <c r="C82" s="172">
        <v>0</v>
      </c>
      <c r="D82" s="158"/>
      <c r="E82" s="172">
        <v>0</v>
      </c>
      <c r="F82" s="158"/>
    </row>
    <row r="83" spans="1:6" x14ac:dyDescent="0.2">
      <c r="A83" s="20">
        <v>67</v>
      </c>
      <c r="B83" s="35" t="s">
        <v>223</v>
      </c>
      <c r="C83" s="172">
        <f>('P7 - Střednědobý výhled'!G85/'P7 - Střednědobý výhled'!F85)</f>
        <v>1</v>
      </c>
      <c r="D83" s="158"/>
      <c r="E83" s="172">
        <f>'P7 - Střednědobý výhled'!H85/'P7 - Střednědobý výhled'!G85</f>
        <v>1</v>
      </c>
      <c r="F83" s="158"/>
    </row>
    <row r="84" spans="1:6" ht="22.5" x14ac:dyDescent="0.2">
      <c r="A84" s="7">
        <v>672</v>
      </c>
      <c r="B84" s="134" t="s">
        <v>232</v>
      </c>
      <c r="C84" s="172">
        <f>('P7 - Střednědobý výhled'!G86/'P7 - Střednědobý výhled'!F86)</f>
        <v>1</v>
      </c>
      <c r="D84" s="158"/>
      <c r="E84" s="172">
        <f>'P7 - Střednědobý výhled'!H86/'P7 - Střednědobý výhled'!G86</f>
        <v>1</v>
      </c>
      <c r="F84" s="158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Uživatel systému Windows</cp:lastModifiedBy>
  <cp:lastPrinted>2023-02-09T12:18:14Z</cp:lastPrinted>
  <dcterms:created xsi:type="dcterms:W3CDTF">2003-02-27T11:28:02Z</dcterms:created>
  <dcterms:modified xsi:type="dcterms:W3CDTF">2023-03-15T07:12:56Z</dcterms:modified>
</cp:coreProperties>
</file>